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vad02\dfs\A206_広報\00200_広報\00200_広報担当\06_デジタルメディア\01_ウェブサイト\22_HP更新対応\2024\240301_財務データ更新\"/>
    </mc:Choice>
  </mc:AlternateContent>
  <xr:revisionPtr revIDLastSave="0" documentId="8_{8F6B6C11-9D0E-4C16-B570-1A14BFD9D33F}" xr6:coauthVersionLast="36" xr6:coauthVersionMax="36" xr10:uidLastSave="{00000000-0000-0000-0000-000000000000}"/>
  <bookViews>
    <workbookView xWindow="0" yWindow="0" windowWidth="11580" windowHeight="8784" xr2:uid="{86CC3595-0079-43A5-9FD3-47399BF9B281}"/>
  </bookViews>
  <sheets>
    <sheet name="Five-year Financial Summaries" sheetId="1" r:id="rId1"/>
  </sheets>
  <definedNames>
    <definedName name="_xlnm.Print_Area" localSheetId="0">'Five-year Financial Summaries'!$A$1:$N$101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58" i="1" s="1"/>
  <c r="G57" i="1"/>
  <c r="G58" i="1" s="1"/>
  <c r="I54" i="1"/>
  <c r="G54" i="1"/>
  <c r="I50" i="1"/>
  <c r="H50" i="1"/>
  <c r="G50" i="1"/>
  <c r="I48" i="1"/>
  <c r="H48" i="1"/>
  <c r="G48" i="1"/>
  <c r="I43" i="1"/>
  <c r="H43" i="1"/>
  <c r="G43" i="1"/>
  <c r="I35" i="1"/>
  <c r="G35" i="1"/>
  <c r="I33" i="1"/>
  <c r="H33" i="1"/>
  <c r="G33" i="1"/>
  <c r="I26" i="1"/>
  <c r="H26" i="1"/>
  <c r="G26" i="1"/>
  <c r="H14" i="1"/>
  <c r="G13" i="1"/>
  <c r="G14" i="1" s="1"/>
  <c r="H9" i="1"/>
  <c r="G9" i="1"/>
  <c r="I8" i="1"/>
  <c r="I13" i="1" s="1"/>
  <c r="I14" i="1" s="1"/>
  <c r="H8" i="1"/>
  <c r="I9" i="1" l="1"/>
</calcChain>
</file>

<file path=xl/sharedStrings.xml><?xml version="1.0" encoding="utf-8"?>
<sst xmlns="http://schemas.openxmlformats.org/spreadsheetml/2006/main" count="126" uniqueCount="103">
  <si>
    <t>Five-year Financial Summaries</t>
    <phoneticPr fontId="3"/>
  </si>
  <si>
    <t>Last updated</t>
    <phoneticPr fontId="3"/>
  </si>
  <si>
    <t>Consolidated Statements of Income</t>
  </si>
  <si>
    <t>（Mn JPY）</t>
    <phoneticPr fontId="3"/>
  </si>
  <si>
    <t>2019/12</t>
    <phoneticPr fontId="3"/>
  </si>
  <si>
    <t>2020/12</t>
    <phoneticPr fontId="3"/>
  </si>
  <si>
    <t>2021/12</t>
    <phoneticPr fontId="3"/>
  </si>
  <si>
    <t>2022/12</t>
    <phoneticPr fontId="3"/>
  </si>
  <si>
    <t>2023/12</t>
  </si>
  <si>
    <t>Revenue</t>
    <phoneticPr fontId="3"/>
  </si>
  <si>
    <t>Cost of sales</t>
    <phoneticPr fontId="3"/>
  </si>
  <si>
    <t>Gross profit</t>
    <phoneticPr fontId="3"/>
  </si>
  <si>
    <t>% sales</t>
    <phoneticPr fontId="3"/>
  </si>
  <si>
    <t>Other operating income</t>
  </si>
  <si>
    <t>SG&amp;A</t>
    <phoneticPr fontId="3"/>
  </si>
  <si>
    <t>Other operating expenses</t>
  </si>
  <si>
    <t>Operating profit (loss)</t>
    <phoneticPr fontId="3"/>
  </si>
  <si>
    <r>
      <t>EBITDA</t>
    </r>
    <r>
      <rPr>
        <vertAlign val="superscript"/>
        <sz val="10"/>
        <rFont val="メイリオ"/>
        <family val="3"/>
        <charset val="128"/>
      </rPr>
      <t>(*1)</t>
    </r>
    <phoneticPr fontId="3"/>
  </si>
  <si>
    <r>
      <t>Adjusted EBITDA</t>
    </r>
    <r>
      <rPr>
        <vertAlign val="superscript"/>
        <sz val="10"/>
        <rFont val="メイリオ"/>
        <family val="3"/>
        <charset val="128"/>
      </rPr>
      <t>(*2)</t>
    </r>
    <phoneticPr fontId="3"/>
  </si>
  <si>
    <t>Net income (loss)</t>
    <phoneticPr fontId="3"/>
  </si>
  <si>
    <t>Consolidated Statements of Financial Position</t>
  </si>
  <si>
    <t>Assets</t>
    <phoneticPr fontId="10"/>
  </si>
  <si>
    <t>Current assets</t>
    <phoneticPr fontId="10"/>
  </si>
  <si>
    <t>Cash and cash equivalents</t>
    <phoneticPr fontId="3"/>
  </si>
  <si>
    <t>Trade and other receivables</t>
  </si>
  <si>
    <t>Inventories</t>
    <phoneticPr fontId="10"/>
  </si>
  <si>
    <t>Other current assets</t>
    <phoneticPr fontId="10"/>
  </si>
  <si>
    <t>Total current assets</t>
    <phoneticPr fontId="10"/>
  </si>
  <si>
    <t>Non-current assets</t>
    <phoneticPr fontId="10"/>
  </si>
  <si>
    <t xml:space="preserve">Property, plant and equipment </t>
    <phoneticPr fontId="10"/>
  </si>
  <si>
    <t>Goodwill</t>
    <phoneticPr fontId="10"/>
  </si>
  <si>
    <t>Other financial assets</t>
    <phoneticPr fontId="10"/>
  </si>
  <si>
    <t>Deferred tax assets</t>
    <phoneticPr fontId="10"/>
  </si>
  <si>
    <t>Other non-current assets</t>
    <phoneticPr fontId="10"/>
  </si>
  <si>
    <t xml:space="preserve">Total non-current assets </t>
    <phoneticPr fontId="10"/>
  </si>
  <si>
    <t xml:space="preserve">Total assets </t>
    <phoneticPr fontId="10"/>
  </si>
  <si>
    <t>Liabilities and equity</t>
    <phoneticPr fontId="10"/>
  </si>
  <si>
    <t>Liabilities</t>
    <phoneticPr fontId="10"/>
  </si>
  <si>
    <t>Current liabilities</t>
    <phoneticPr fontId="10"/>
  </si>
  <si>
    <t>Short-term borrowings</t>
    <phoneticPr fontId="10"/>
  </si>
  <si>
    <t xml:space="preserve">Trade and other payables </t>
    <phoneticPr fontId="10"/>
  </si>
  <si>
    <t xml:space="preserve">Other financial liabilities </t>
    <phoneticPr fontId="10"/>
  </si>
  <si>
    <t xml:space="preserve">Other current liabilities </t>
    <phoneticPr fontId="10"/>
  </si>
  <si>
    <t>Total current liabilities</t>
    <phoneticPr fontId="10"/>
  </si>
  <si>
    <t>Non-current liabilities</t>
    <phoneticPr fontId="10"/>
  </si>
  <si>
    <t xml:space="preserve">Long-term borrowings </t>
    <phoneticPr fontId="10"/>
  </si>
  <si>
    <t>Other non-current liabilities</t>
    <phoneticPr fontId="10"/>
  </si>
  <si>
    <t xml:space="preserve">Total non-current liabilities </t>
    <phoneticPr fontId="10"/>
  </si>
  <si>
    <t>Total liabilities</t>
    <phoneticPr fontId="10"/>
  </si>
  <si>
    <t>Equity</t>
    <phoneticPr fontId="10"/>
  </si>
  <si>
    <t xml:space="preserve">Share capital </t>
    <phoneticPr fontId="10"/>
  </si>
  <si>
    <t xml:space="preserve">Capital surplus </t>
    <phoneticPr fontId="10"/>
  </si>
  <si>
    <t xml:space="preserve">Other components of equity </t>
    <phoneticPr fontId="10"/>
  </si>
  <si>
    <t xml:space="preserve">Retained earnings </t>
    <phoneticPr fontId="10"/>
  </si>
  <si>
    <t>Equity attributable to owners of the Company</t>
    <phoneticPr fontId="10"/>
  </si>
  <si>
    <t xml:space="preserve">Total equity </t>
    <phoneticPr fontId="10"/>
  </si>
  <si>
    <t xml:space="preserve">Total liabilities and equity </t>
    <phoneticPr fontId="10"/>
  </si>
  <si>
    <t>Consolidated Statements of Cash Flows</t>
  </si>
  <si>
    <t>2019/12*</t>
    <phoneticPr fontId="3"/>
  </si>
  <si>
    <t>Net cash from operating activities</t>
    <phoneticPr fontId="3"/>
  </si>
  <si>
    <t>Net cash used in investing activities</t>
    <phoneticPr fontId="3"/>
  </si>
  <si>
    <t>Free cash flow</t>
    <phoneticPr fontId="3"/>
  </si>
  <si>
    <t>Net cash used in financing activities</t>
    <phoneticPr fontId="3"/>
  </si>
  <si>
    <t>Borrowings</t>
    <phoneticPr fontId="3"/>
  </si>
  <si>
    <t>Proceeds from issuance of common stock</t>
    <phoneticPr fontId="3"/>
  </si>
  <si>
    <t>Dividends paid</t>
    <phoneticPr fontId="3"/>
  </si>
  <si>
    <t>Other</t>
    <phoneticPr fontId="3"/>
  </si>
  <si>
    <t>Cash and cash equivalents at the end of the year</t>
    <phoneticPr fontId="3"/>
  </si>
  <si>
    <t>Per Share Information</t>
    <phoneticPr fontId="3"/>
  </si>
  <si>
    <t>(JPY)</t>
    <phoneticPr fontId="3"/>
  </si>
  <si>
    <t>EPS</t>
    <phoneticPr fontId="3"/>
  </si>
  <si>
    <t>BPS</t>
    <phoneticPr fontId="3"/>
  </si>
  <si>
    <t>DPS</t>
    <phoneticPr fontId="3"/>
  </si>
  <si>
    <t>Financial Indicators</t>
    <phoneticPr fontId="3"/>
  </si>
  <si>
    <r>
      <t>ROE</t>
    </r>
    <r>
      <rPr>
        <vertAlign val="superscript"/>
        <sz val="10"/>
        <rFont val="メイリオ"/>
        <family val="3"/>
        <charset val="128"/>
      </rPr>
      <t>(*3)</t>
    </r>
    <phoneticPr fontId="3"/>
  </si>
  <si>
    <r>
      <t>Adjusted ROE</t>
    </r>
    <r>
      <rPr>
        <vertAlign val="superscript"/>
        <sz val="10"/>
        <rFont val="メイリオ"/>
        <family val="3"/>
        <charset val="128"/>
      </rPr>
      <t>(*4)</t>
    </r>
    <phoneticPr fontId="3"/>
  </si>
  <si>
    <r>
      <t>ROA</t>
    </r>
    <r>
      <rPr>
        <vertAlign val="superscript"/>
        <sz val="10"/>
        <rFont val="メイリオ"/>
        <family val="3"/>
        <charset val="128"/>
      </rPr>
      <t>(*5)</t>
    </r>
    <phoneticPr fontId="3"/>
  </si>
  <si>
    <r>
      <t>Equity ratio</t>
    </r>
    <r>
      <rPr>
        <vertAlign val="superscript"/>
        <sz val="10"/>
        <rFont val="メイリオ"/>
        <family val="3"/>
        <charset val="128"/>
      </rPr>
      <t>(*6)</t>
    </r>
    <phoneticPr fontId="3"/>
  </si>
  <si>
    <r>
      <t>Net D/E ratio</t>
    </r>
    <r>
      <rPr>
        <vertAlign val="superscript"/>
        <sz val="10"/>
        <rFont val="メイリオ"/>
        <family val="3"/>
        <charset val="128"/>
      </rPr>
      <t>(*7)</t>
    </r>
    <phoneticPr fontId="3"/>
  </si>
  <si>
    <t>0.89x</t>
    <phoneticPr fontId="3"/>
  </si>
  <si>
    <t>1.23x</t>
    <phoneticPr fontId="3"/>
  </si>
  <si>
    <t>0.55x</t>
    <phoneticPr fontId="3"/>
  </si>
  <si>
    <t>0.64x</t>
    <phoneticPr fontId="3"/>
  </si>
  <si>
    <t>0.49x</t>
    <phoneticPr fontId="3"/>
  </si>
  <si>
    <t>（*1）</t>
    <phoneticPr fontId="3"/>
  </si>
  <si>
    <t>EBITDA＝ Income before income taxes + Interest Expense + Loss on redemption of borrowings before the repayment date and gain and loss from associated hedge transactions + Other financial expenses (excluding loss on redemption of borrowings before the repayment date and gain and loss from associated hedge transactions) - Interest income - Other financial income + Depreciation and amortization + Amortization of long-term prepaid expenses + Amortization of long-term prepaid expenses (deposits)</t>
    <phoneticPr fontId="3"/>
  </si>
  <si>
    <t>（*2）</t>
    <phoneticPr fontId="3"/>
  </si>
  <si>
    <t>Adjusted EBITDA = EBITDA + Loss on disposal of fixed assets + Impairment loss of non-financial assets – Reversal of impairment loss of non-financial assets + public offering-related expenses</t>
    <phoneticPr fontId="3"/>
  </si>
  <si>
    <t>（*3）</t>
    <phoneticPr fontId="3"/>
  </si>
  <si>
    <t>ROE＝Net income (loss) attributable to owners of the Company (LTM) / Total equity (average during the period)</t>
    <phoneticPr fontId="3"/>
  </si>
  <si>
    <t>（*4）</t>
    <phoneticPr fontId="3"/>
  </si>
  <si>
    <t>Adjusted ROE＝ Adjusted net income (loss) (LTM) / Total equity (average during the period)</t>
    <phoneticPr fontId="3"/>
  </si>
  <si>
    <t>（*5）</t>
    <phoneticPr fontId="3"/>
  </si>
  <si>
    <t>ROA＝Net income (loss) attributable to owners of the Company (LTM) / Total equity (year-end)</t>
    <phoneticPr fontId="3"/>
  </si>
  <si>
    <t>（*6）</t>
    <phoneticPr fontId="3"/>
  </si>
  <si>
    <t>Equity ratio＝Equity attributable to owners of the Company (year-end) / Total equity (year-end)</t>
    <phoneticPr fontId="3"/>
  </si>
  <si>
    <t>（*7）</t>
    <phoneticPr fontId="3"/>
  </si>
  <si>
    <t>Net D/E ratio ＝(Borrowings at end of period + other financial liabilities at end of period - cash and cash equivalents at end of period - financial liabilities associated with IFRS16) / Total equity (year-end)</t>
    <phoneticPr fontId="3"/>
  </si>
  <si>
    <t>＊</t>
    <phoneticPr fontId="3"/>
  </si>
  <si>
    <t xml:space="preserve">With the adoption of IFRS16 (new lease accounting standard) in 2019, all leases, with some exceptions, are recognized on-balance sheet as assets and liabilities.	</t>
    <phoneticPr fontId="3"/>
  </si>
  <si>
    <t xml:space="preserve">The effects of this change result in the recording of assets and liabilities on the balance sheet from 2019 onwards, and a decrease in the equity ratio.	</t>
    <phoneticPr fontId="3"/>
  </si>
  <si>
    <t xml:space="preserve">In addition, EBITDA increased by the same amount due to the conversion of expenses formerly recorded as rent (mainly store lease expenses) to depreciation </t>
    <phoneticPr fontId="3"/>
  </si>
  <si>
    <t>and amortization. Simultaneously, operating cash flow increased, while financing cash flow decreased.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</si>
</sst>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yyyy/m/d;@"/>
    <numFmt numFmtId="178" formatCode="[$-409]mmm\-yy;@"/>
    <numFmt numFmtId="179" formatCode="0.0%"/>
    <numFmt numFmtId="180" formatCode="0.0_);[Red]\(0.0\)%"/>
    <numFmt numFmtId="181" formatCode="#,##0.00_);[Red]\(#,##0.00\)"/>
    <numFmt numFmtId="182" formatCode="#,##0.00_);[Red]\(#,##0.00\)&quot;倍&quot;"/>
    <numFmt numFmtId="183" formatCode="#,##0.0_);[Red]\(#,##0.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sz val="16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i/>
      <sz val="10"/>
      <name val="メイリオ"/>
      <family val="3"/>
      <charset val="128"/>
    </font>
    <font>
      <vertAlign val="superscript"/>
      <sz val="1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176" fontId="2" fillId="0" borderId="0" xfId="0" applyNumberFormat="1" applyFont="1" applyFill="1"/>
    <xf numFmtId="176" fontId="4" fillId="0" borderId="0" xfId="0" applyNumberFormat="1" applyFont="1" applyFill="1"/>
    <xf numFmtId="176" fontId="2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176" fontId="2" fillId="0" borderId="0" xfId="0" applyNumberFormat="1" applyFont="1"/>
    <xf numFmtId="176" fontId="4" fillId="0" borderId="0" xfId="0" applyNumberFormat="1" applyFont="1"/>
    <xf numFmtId="0" fontId="5" fillId="0" borderId="0" xfId="0" applyFont="1" applyAlignment="1">
      <alignment horizontal="right" vertical="center"/>
    </xf>
    <xf numFmtId="0" fontId="2" fillId="0" borderId="0" xfId="0" applyFont="1"/>
    <xf numFmtId="176" fontId="5" fillId="0" borderId="0" xfId="0" applyNumberFormat="1" applyFont="1" applyFill="1"/>
    <xf numFmtId="0" fontId="5" fillId="0" borderId="0" xfId="0" applyFont="1" applyFill="1"/>
    <xf numFmtId="176" fontId="5" fillId="0" borderId="0" xfId="0" applyNumberFormat="1" applyFont="1"/>
    <xf numFmtId="176" fontId="6" fillId="0" borderId="0" xfId="0" applyNumberFormat="1" applyFont="1" applyFill="1"/>
    <xf numFmtId="176" fontId="5" fillId="0" borderId="0" xfId="1" applyNumberFormat="1" applyFont="1" applyFill="1" applyBorder="1" applyAlignment="1">
      <alignment horizontal="right"/>
    </xf>
    <xf numFmtId="176" fontId="6" fillId="2" borderId="1" xfId="0" applyNumberFormat="1" applyFont="1" applyFill="1" applyBorder="1"/>
    <xf numFmtId="178" fontId="6" fillId="2" borderId="1" xfId="0" quotePrefix="1" applyNumberFormat="1" applyFont="1" applyFill="1" applyBorder="1" applyAlignment="1">
      <alignment horizontal="right" indent="1"/>
    </xf>
    <xf numFmtId="176" fontId="6" fillId="2" borderId="1" xfId="0" quotePrefix="1" applyNumberFormat="1" applyFont="1" applyFill="1" applyBorder="1" applyAlignment="1">
      <alignment horizontal="right" indent="1"/>
    </xf>
    <xf numFmtId="0" fontId="6" fillId="0" borderId="0" xfId="0" applyFont="1" applyFill="1"/>
    <xf numFmtId="176" fontId="5" fillId="0" borderId="2" xfId="0" applyNumberFormat="1" applyFont="1" applyFill="1" applyBorder="1"/>
    <xf numFmtId="176" fontId="5" fillId="0" borderId="2" xfId="1" applyNumberFormat="1" applyFont="1" applyFill="1" applyBorder="1" applyAlignment="1">
      <alignment horizontal="right" indent="1"/>
    </xf>
    <xf numFmtId="176" fontId="5" fillId="0" borderId="3" xfId="0" applyNumberFormat="1" applyFont="1" applyFill="1" applyBorder="1"/>
    <xf numFmtId="176" fontId="5" fillId="0" borderId="3" xfId="1" applyNumberFormat="1" applyFont="1" applyFill="1" applyBorder="1" applyAlignment="1">
      <alignment horizontal="right" indent="1"/>
    </xf>
    <xf numFmtId="176" fontId="5" fillId="0" borderId="0" xfId="0" applyNumberFormat="1" applyFont="1" applyFill="1" applyBorder="1"/>
    <xf numFmtId="176" fontId="5" fillId="0" borderId="0" xfId="1" applyNumberFormat="1" applyFont="1" applyFill="1" applyBorder="1" applyAlignment="1">
      <alignment horizontal="right" indent="1"/>
    </xf>
    <xf numFmtId="176" fontId="7" fillId="0" borderId="0" xfId="0" applyNumberFormat="1" applyFont="1" applyFill="1"/>
    <xf numFmtId="176" fontId="7" fillId="0" borderId="4" xfId="0" applyNumberFormat="1" applyFont="1" applyFill="1" applyBorder="1"/>
    <xf numFmtId="179" fontId="7" fillId="0" borderId="4" xfId="2" applyNumberFormat="1" applyFont="1" applyFill="1" applyBorder="1" applyAlignment="1">
      <alignment horizontal="right" indent="1"/>
    </xf>
    <xf numFmtId="0" fontId="7" fillId="0" borderId="0" xfId="0" applyFont="1" applyFill="1"/>
    <xf numFmtId="179" fontId="7" fillId="0" borderId="4" xfId="2" applyNumberFormat="1" applyFont="1" applyFill="1" applyBorder="1" applyAlignment="1"/>
    <xf numFmtId="180" fontId="7" fillId="0" borderId="4" xfId="2" applyNumberFormat="1" applyFont="1" applyFill="1" applyBorder="1" applyAlignment="1">
      <alignment horizontal="right" indent="1"/>
    </xf>
    <xf numFmtId="176" fontId="5" fillId="0" borderId="5" xfId="0" applyNumberFormat="1" applyFont="1" applyFill="1" applyBorder="1"/>
    <xf numFmtId="176" fontId="5" fillId="0" borderId="5" xfId="1" applyNumberFormat="1" applyFont="1" applyFill="1" applyBorder="1" applyAlignment="1">
      <alignment horizontal="right" indent="1"/>
    </xf>
    <xf numFmtId="176" fontId="6" fillId="0" borderId="0" xfId="0" applyNumberFormat="1" applyFont="1" applyFill="1" applyBorder="1"/>
    <xf numFmtId="176" fontId="9" fillId="0" borderId="6" xfId="0" applyNumberFormat="1" applyFont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right" indent="1"/>
    </xf>
    <xf numFmtId="176" fontId="6" fillId="0" borderId="0" xfId="0" quotePrefix="1" applyNumberFormat="1" applyFont="1" applyAlignment="1">
      <alignment horizontal="right" indent="1"/>
    </xf>
    <xf numFmtId="176" fontId="9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 indent="1"/>
    </xf>
    <xf numFmtId="176" fontId="9" fillId="0" borderId="4" xfId="0" applyNumberFormat="1" applyFont="1" applyBorder="1" applyAlignment="1">
      <alignment vertical="center"/>
    </xf>
    <xf numFmtId="176" fontId="9" fillId="0" borderId="4" xfId="1" applyNumberFormat="1" applyFont="1" applyBorder="1" applyAlignment="1">
      <alignment horizontal="right" vertical="center" indent="1"/>
    </xf>
    <xf numFmtId="176" fontId="9" fillId="0" borderId="3" xfId="0" applyNumberFormat="1" applyFont="1" applyBorder="1" applyAlignment="1">
      <alignment vertical="center"/>
    </xf>
    <xf numFmtId="176" fontId="9" fillId="0" borderId="3" xfId="1" applyNumberFormat="1" applyFont="1" applyBorder="1" applyAlignment="1">
      <alignment horizontal="right" vertical="center" indent="1"/>
    </xf>
    <xf numFmtId="176" fontId="9" fillId="0" borderId="5" xfId="0" applyNumberFormat="1" applyFont="1" applyBorder="1" applyAlignment="1">
      <alignment vertical="center"/>
    </xf>
    <xf numFmtId="176" fontId="9" fillId="0" borderId="5" xfId="1" applyNumberFormat="1" applyFont="1" applyBorder="1" applyAlignment="1">
      <alignment horizontal="right" vertical="center" indent="1"/>
    </xf>
    <xf numFmtId="176" fontId="9" fillId="0" borderId="7" xfId="0" applyNumberFormat="1" applyFont="1" applyBorder="1" applyAlignment="1">
      <alignment vertical="center"/>
    </xf>
    <xf numFmtId="176" fontId="9" fillId="0" borderId="7" xfId="1" applyNumberFormat="1" applyFont="1" applyBorder="1" applyAlignment="1">
      <alignment horizontal="right" vertical="center" indent="1"/>
    </xf>
    <xf numFmtId="176" fontId="5" fillId="0" borderId="5" xfId="0" applyNumberFormat="1" applyFont="1" applyBorder="1" applyAlignment="1">
      <alignment vertical="center"/>
    </xf>
    <xf numFmtId="176" fontId="5" fillId="0" borderId="5" xfId="1" applyNumberFormat="1" applyFont="1" applyBorder="1" applyAlignment="1">
      <alignment horizontal="right" vertical="center" indent="1"/>
    </xf>
    <xf numFmtId="176" fontId="9" fillId="0" borderId="6" xfId="1" applyNumberFormat="1" applyFont="1" applyBorder="1" applyAlignment="1">
      <alignment horizontal="right" vertical="center" indent="1"/>
    </xf>
    <xf numFmtId="176" fontId="9" fillId="0" borderId="0" xfId="1" applyNumberFormat="1" applyFont="1" applyBorder="1" applyAlignment="1">
      <alignment horizontal="right" vertical="center" indent="1"/>
    </xf>
    <xf numFmtId="176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 indent="1"/>
    </xf>
    <xf numFmtId="176" fontId="5" fillId="0" borderId="6" xfId="0" applyNumberFormat="1" applyFont="1" applyFill="1" applyBorder="1"/>
    <xf numFmtId="181" fontId="5" fillId="0" borderId="0" xfId="1" applyNumberFormat="1" applyFont="1" applyFill="1" applyBorder="1" applyAlignment="1">
      <alignment horizontal="right" indent="1"/>
    </xf>
    <xf numFmtId="181" fontId="5" fillId="0" borderId="5" xfId="1" applyNumberFormat="1" applyFont="1" applyFill="1" applyBorder="1" applyAlignment="1">
      <alignment horizontal="right" indent="1"/>
    </xf>
    <xf numFmtId="38" fontId="5" fillId="0" borderId="0" xfId="1" applyNumberFormat="1" applyFont="1" applyFill="1" applyAlignment="1">
      <alignment horizontal="right" indent="1"/>
    </xf>
    <xf numFmtId="38" fontId="5" fillId="0" borderId="0" xfId="1" applyFont="1" applyFill="1" applyAlignment="1">
      <alignment horizontal="right" indent="1"/>
    </xf>
    <xf numFmtId="0" fontId="5" fillId="0" borderId="0" xfId="0" applyFont="1" applyFill="1" applyBorder="1"/>
    <xf numFmtId="0" fontId="5" fillId="0" borderId="6" xfId="0" applyFont="1" applyFill="1" applyBorder="1"/>
    <xf numFmtId="179" fontId="5" fillId="0" borderId="6" xfId="2" applyNumberFormat="1" applyFont="1" applyFill="1" applyBorder="1" applyAlignment="1">
      <alignment horizontal="right" indent="1"/>
    </xf>
    <xf numFmtId="180" fontId="5" fillId="0" borderId="6" xfId="2" applyNumberFormat="1" applyFont="1" applyFill="1" applyBorder="1" applyAlignment="1">
      <alignment horizontal="right" indent="1"/>
    </xf>
    <xf numFmtId="179" fontId="5" fillId="0" borderId="0" xfId="2" applyNumberFormat="1" applyFont="1" applyFill="1" applyBorder="1" applyAlignment="1"/>
    <xf numFmtId="179" fontId="5" fillId="0" borderId="0" xfId="2" applyNumberFormat="1" applyFont="1" applyFill="1" applyBorder="1" applyAlignment="1">
      <alignment horizontal="right" indent="1"/>
    </xf>
    <xf numFmtId="180" fontId="5" fillId="0" borderId="0" xfId="2" applyNumberFormat="1" applyFont="1" applyFill="1" applyBorder="1" applyAlignment="1">
      <alignment horizontal="right" indent="1"/>
    </xf>
    <xf numFmtId="179" fontId="5" fillId="0" borderId="0" xfId="2" applyNumberFormat="1" applyFont="1" applyFill="1" applyAlignment="1"/>
    <xf numFmtId="0" fontId="5" fillId="0" borderId="5" xfId="0" applyFont="1" applyFill="1" applyBorder="1"/>
    <xf numFmtId="182" fontId="5" fillId="0" borderId="5" xfId="0" applyNumberFormat="1" applyFont="1" applyFill="1" applyBorder="1" applyAlignment="1">
      <alignment horizontal="right" indent="1"/>
    </xf>
    <xf numFmtId="182" fontId="5" fillId="0" borderId="5" xfId="0" applyNumberFormat="1" applyFont="1" applyBorder="1" applyAlignment="1">
      <alignment horizontal="right" indent="1"/>
    </xf>
    <xf numFmtId="0" fontId="5" fillId="0" borderId="0" xfId="0" applyFont="1" applyFill="1" applyAlignment="1">
      <alignment horizontal="right" indent="1"/>
    </xf>
    <xf numFmtId="183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 vertical="center" inden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</xdr:row>
      <xdr:rowOff>104774</xdr:rowOff>
    </xdr:from>
    <xdr:to>
      <xdr:col>5</xdr:col>
      <xdr:colOff>1173224</xdr:colOff>
      <xdr:row>2</xdr:row>
      <xdr:rowOff>104774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2AF120B-54BC-43F6-B4B8-752A202D4788}"/>
            </a:ext>
          </a:extLst>
        </xdr:cNvPr>
        <xdr:cNvSpPr/>
      </xdr:nvSpPr>
      <xdr:spPr>
        <a:xfrm>
          <a:off x="289559" y="655319"/>
          <a:ext cx="2062860" cy="552450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05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Consolidated Statements of Income</a:t>
          </a:r>
          <a:endParaRPr kumimoji="1" lang="ja-JP" altLang="en-US" sz="105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1238251</xdr:colOff>
      <xdr:row>1</xdr:row>
      <xdr:rowOff>106679</xdr:rowOff>
    </xdr:from>
    <xdr:to>
      <xdr:col>6</xdr:col>
      <xdr:colOff>581026</xdr:colOff>
      <xdr:row>2</xdr:row>
      <xdr:rowOff>106679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AE57804-F30E-4AAE-90A7-22EFA4769063}"/>
            </a:ext>
          </a:extLst>
        </xdr:cNvPr>
        <xdr:cNvSpPr/>
      </xdr:nvSpPr>
      <xdr:spPr>
        <a:xfrm>
          <a:off x="2415541" y="657224"/>
          <a:ext cx="2396490" cy="552450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05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Consolidated Statements of Financial Position</a:t>
          </a:r>
          <a:endParaRPr kumimoji="1" lang="ja-JP" altLang="en-US" sz="105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638175</xdr:colOff>
      <xdr:row>1</xdr:row>
      <xdr:rowOff>116204</xdr:rowOff>
    </xdr:from>
    <xdr:to>
      <xdr:col>8</xdr:col>
      <xdr:colOff>620775</xdr:colOff>
      <xdr:row>2</xdr:row>
      <xdr:rowOff>116204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CC39BBA-989F-485A-810A-A4CFD53EAE03}"/>
            </a:ext>
          </a:extLst>
        </xdr:cNvPr>
        <xdr:cNvSpPr/>
      </xdr:nvSpPr>
      <xdr:spPr>
        <a:xfrm>
          <a:off x="4865370" y="668654"/>
          <a:ext cx="1967610" cy="552450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05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Consolidated Statements of Cash Flows</a:t>
          </a:r>
          <a:endParaRPr kumimoji="1" lang="ja-JP" altLang="en-US" sz="105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685800</xdr:colOff>
      <xdr:row>1</xdr:row>
      <xdr:rowOff>116204</xdr:rowOff>
    </xdr:from>
    <xdr:to>
      <xdr:col>9</xdr:col>
      <xdr:colOff>1032510</xdr:colOff>
      <xdr:row>2</xdr:row>
      <xdr:rowOff>116204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EAF883B-B8B1-4FD6-9BDD-7D210A98CA0B}"/>
            </a:ext>
          </a:extLst>
        </xdr:cNvPr>
        <xdr:cNvSpPr/>
      </xdr:nvSpPr>
      <xdr:spPr>
        <a:xfrm>
          <a:off x="6896100" y="668654"/>
          <a:ext cx="1291590" cy="552450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05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Per Share Information</a:t>
          </a:r>
          <a:endParaRPr kumimoji="1" lang="ja-JP" altLang="en-US" sz="105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1091565</xdr:colOff>
      <xdr:row>1</xdr:row>
      <xdr:rowOff>116204</xdr:rowOff>
    </xdr:from>
    <xdr:to>
      <xdr:col>11</xdr:col>
      <xdr:colOff>333375</xdr:colOff>
      <xdr:row>2</xdr:row>
      <xdr:rowOff>116204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5A488E2-9C36-47D5-97C0-F553FF06367E}"/>
            </a:ext>
          </a:extLst>
        </xdr:cNvPr>
        <xdr:cNvSpPr/>
      </xdr:nvSpPr>
      <xdr:spPr>
        <a:xfrm>
          <a:off x="8193405" y="668654"/>
          <a:ext cx="1320165" cy="552450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05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Financial Indicators</a:t>
          </a:r>
          <a:endParaRPr kumimoji="1" lang="ja-JP" altLang="en-US" sz="105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3F1D3-B1DE-43F7-B37A-2AC83E70AA5B}">
  <sheetPr>
    <pageSetUpPr fitToPage="1"/>
  </sheetPr>
  <dimension ref="A1:P115"/>
  <sheetViews>
    <sheetView showGridLines="0" tabSelected="1" view="pageBreakPreview" topLeftCell="A65" zoomScale="90" zoomScaleNormal="100" zoomScaleSheetLayoutView="90" workbookViewId="0">
      <selection activeCell="Q90" sqref="Q90"/>
    </sheetView>
  </sheetViews>
  <sheetFormatPr defaultColWidth="9" defaultRowHeight="17.399999999999999" x14ac:dyDescent="0.5"/>
  <cols>
    <col min="1" max="1" width="9" style="5"/>
    <col min="2" max="2" width="3.44140625" style="5" customWidth="1"/>
    <col min="3" max="3" width="1.6640625" style="5" customWidth="1"/>
    <col min="4" max="4" width="2.21875" style="5" customWidth="1"/>
    <col min="5" max="5" width="0.77734375" style="5" customWidth="1"/>
    <col min="6" max="6" width="44.44140625" style="5" customWidth="1"/>
    <col min="7" max="11" width="14.44140625" style="5" customWidth="1"/>
    <col min="12" max="12" width="12.88671875" style="5" bestFit="1" customWidth="1"/>
    <col min="13" max="13" width="2.6640625" style="5" customWidth="1"/>
    <col min="14" max="14" width="15.77734375" style="5" customWidth="1"/>
    <col min="15" max="15" width="17.109375" style="5" bestFit="1" customWidth="1"/>
    <col min="16" max="17" width="15.44140625" style="5" bestFit="1" customWidth="1"/>
    <col min="18" max="16384" width="9" style="5"/>
  </cols>
  <sheetData>
    <row r="1" spans="1:14" ht="44.25" customHeight="1" x14ac:dyDescent="0.75">
      <c r="A1" s="1"/>
      <c r="B1" s="2" t="s">
        <v>0</v>
      </c>
      <c r="C1" s="2"/>
      <c r="D1" s="1"/>
      <c r="E1" s="1"/>
      <c r="F1" s="1"/>
      <c r="G1" s="1"/>
      <c r="H1" s="1"/>
      <c r="I1" s="1"/>
      <c r="J1" s="3" t="s">
        <v>1</v>
      </c>
      <c r="K1" s="4">
        <v>45352</v>
      </c>
    </row>
    <row r="2" spans="1:14" s="9" customFormat="1" ht="44.25" customHeight="1" x14ac:dyDescent="0.75">
      <c r="A2" s="6"/>
      <c r="B2" s="7"/>
      <c r="C2" s="7"/>
      <c r="D2" s="6"/>
      <c r="E2" s="6"/>
      <c r="F2" s="6"/>
      <c r="G2" s="6"/>
      <c r="H2" s="6"/>
      <c r="I2" s="6"/>
      <c r="J2" s="6"/>
      <c r="K2" s="8"/>
    </row>
    <row r="3" spans="1:14" s="11" customFormat="1" ht="16.2" x14ac:dyDescent="0.4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N3" s="12"/>
    </row>
    <row r="4" spans="1:14" s="11" customFormat="1" ht="16.2" x14ac:dyDescent="0.45">
      <c r="A4" s="10"/>
      <c r="B4" s="13" t="s">
        <v>2</v>
      </c>
      <c r="C4" s="10"/>
      <c r="D4" s="10"/>
      <c r="E4" s="10"/>
      <c r="F4" s="10"/>
      <c r="G4" s="14"/>
      <c r="H4" s="14"/>
      <c r="I4" s="14"/>
      <c r="J4" s="14"/>
      <c r="K4" s="14" t="s">
        <v>3</v>
      </c>
      <c r="N4" s="14"/>
    </row>
    <row r="5" spans="1:14" s="18" customFormat="1" ht="20.25" customHeight="1" x14ac:dyDescent="0.45">
      <c r="A5" s="13"/>
      <c r="B5" s="15"/>
      <c r="C5" s="15"/>
      <c r="D5" s="15"/>
      <c r="E5" s="15"/>
      <c r="F5" s="15"/>
      <c r="G5" s="16" t="s">
        <v>4</v>
      </c>
      <c r="H5" s="16" t="s">
        <v>5</v>
      </c>
      <c r="I5" s="16" t="s">
        <v>6</v>
      </c>
      <c r="J5" s="17" t="s">
        <v>7</v>
      </c>
      <c r="K5" s="17" t="s">
        <v>8</v>
      </c>
    </row>
    <row r="6" spans="1:14" s="11" customFormat="1" ht="18" customHeight="1" x14ac:dyDescent="0.45">
      <c r="A6" s="10"/>
      <c r="B6" s="19"/>
      <c r="C6" s="19" t="s">
        <v>9</v>
      </c>
      <c r="D6" s="19"/>
      <c r="E6" s="19"/>
      <c r="F6" s="19"/>
      <c r="G6" s="20">
        <v>375394</v>
      </c>
      <c r="H6" s="20">
        <v>288434</v>
      </c>
      <c r="I6" s="20">
        <v>264570</v>
      </c>
      <c r="J6" s="20">
        <v>303705</v>
      </c>
      <c r="K6" s="20">
        <v>354831</v>
      </c>
    </row>
    <row r="7" spans="1:14" s="11" customFormat="1" ht="18" customHeight="1" x14ac:dyDescent="0.45">
      <c r="A7" s="10"/>
      <c r="B7" s="21"/>
      <c r="C7" s="21" t="s">
        <v>10</v>
      </c>
      <c r="D7" s="21"/>
      <c r="E7" s="21"/>
      <c r="F7" s="21"/>
      <c r="G7" s="22">
        <v>114045</v>
      </c>
      <c r="H7" s="22">
        <v>91288</v>
      </c>
      <c r="I7" s="22">
        <v>81511</v>
      </c>
      <c r="J7" s="22">
        <v>96795</v>
      </c>
      <c r="K7" s="22">
        <v>114946</v>
      </c>
    </row>
    <row r="8" spans="1:14" s="11" customFormat="1" ht="18" customHeight="1" x14ac:dyDescent="0.45">
      <c r="A8" s="10"/>
      <c r="B8" s="23"/>
      <c r="C8" s="23" t="s">
        <v>11</v>
      </c>
      <c r="D8" s="23"/>
      <c r="E8" s="23"/>
      <c r="F8" s="23"/>
      <c r="G8" s="24">
        <v>261348</v>
      </c>
      <c r="H8" s="24">
        <f t="shared" ref="H8:I8" si="0">H6-H7</f>
        <v>197146</v>
      </c>
      <c r="I8" s="24">
        <f t="shared" si="0"/>
        <v>183059</v>
      </c>
      <c r="J8" s="24">
        <v>206910</v>
      </c>
      <c r="K8" s="24">
        <v>239885</v>
      </c>
    </row>
    <row r="9" spans="1:14" s="28" customFormat="1" ht="18" customHeight="1" x14ac:dyDescent="0.45">
      <c r="A9" s="25"/>
      <c r="B9" s="26"/>
      <c r="C9" s="26"/>
      <c r="D9" s="26"/>
      <c r="E9" s="26" t="s">
        <v>12</v>
      </c>
      <c r="F9" s="26"/>
      <c r="G9" s="27">
        <f t="shared" ref="G9:I9" si="1">G8/G6</f>
        <v>0.69619652951299171</v>
      </c>
      <c r="H9" s="27">
        <f t="shared" si="1"/>
        <v>0.6835047185838008</v>
      </c>
      <c r="I9" s="27">
        <f t="shared" si="1"/>
        <v>0.69191140340930568</v>
      </c>
      <c r="J9" s="27">
        <v>0.68128611646169801</v>
      </c>
      <c r="K9" s="27">
        <v>0.6760542342692718</v>
      </c>
    </row>
    <row r="10" spans="1:14" s="11" customFormat="1" ht="18" customHeight="1" x14ac:dyDescent="0.45">
      <c r="A10" s="10"/>
      <c r="B10" s="23"/>
      <c r="C10" s="23" t="s">
        <v>13</v>
      </c>
      <c r="D10" s="23"/>
      <c r="E10" s="23"/>
      <c r="F10" s="23"/>
      <c r="G10" s="24">
        <v>899</v>
      </c>
      <c r="H10" s="24">
        <v>2394</v>
      </c>
      <c r="I10" s="24">
        <v>45748</v>
      </c>
      <c r="J10" s="24">
        <v>12581</v>
      </c>
      <c r="K10" s="24">
        <v>1898</v>
      </c>
    </row>
    <row r="11" spans="1:14" s="11" customFormat="1" ht="18" customHeight="1" x14ac:dyDescent="0.45">
      <c r="A11" s="10"/>
      <c r="B11" s="23"/>
      <c r="C11" s="23" t="s">
        <v>14</v>
      </c>
      <c r="D11" s="23"/>
      <c r="E11" s="23"/>
      <c r="F11" s="23"/>
      <c r="G11" s="24">
        <v>236930</v>
      </c>
      <c r="H11" s="24">
        <v>212637</v>
      </c>
      <c r="I11" s="24">
        <v>203420</v>
      </c>
      <c r="J11" s="24">
        <v>215567</v>
      </c>
      <c r="K11" s="24">
        <v>223465</v>
      </c>
    </row>
    <row r="12" spans="1:14" s="11" customFormat="1" ht="18" customHeight="1" x14ac:dyDescent="0.45">
      <c r="A12" s="10"/>
      <c r="B12" s="23"/>
      <c r="C12" s="23" t="s">
        <v>15</v>
      </c>
      <c r="D12" s="23"/>
      <c r="E12" s="23"/>
      <c r="F12" s="23"/>
      <c r="G12" s="24">
        <v>4755</v>
      </c>
      <c r="H12" s="24">
        <v>9935</v>
      </c>
      <c r="I12" s="24">
        <v>7174</v>
      </c>
      <c r="J12" s="24">
        <v>9500</v>
      </c>
      <c r="K12" s="24">
        <v>6630</v>
      </c>
    </row>
    <row r="13" spans="1:14" s="11" customFormat="1" ht="18" customHeight="1" x14ac:dyDescent="0.45">
      <c r="A13" s="10"/>
      <c r="B13" s="23"/>
      <c r="C13" s="23" t="s">
        <v>16</v>
      </c>
      <c r="D13" s="23"/>
      <c r="E13" s="23"/>
      <c r="F13" s="23"/>
      <c r="G13" s="24">
        <f>G8+G10-G11-G12</f>
        <v>20562</v>
      </c>
      <c r="H13" s="24">
        <v>-23031</v>
      </c>
      <c r="I13" s="24">
        <f>I8+I10-I11-I12</f>
        <v>18213</v>
      </c>
      <c r="J13" s="24">
        <v>-5575</v>
      </c>
      <c r="K13" s="24">
        <v>11688</v>
      </c>
    </row>
    <row r="14" spans="1:14" s="28" customFormat="1" ht="18" customHeight="1" x14ac:dyDescent="0.45">
      <c r="A14" s="25"/>
      <c r="B14" s="26"/>
      <c r="C14" s="26"/>
      <c r="D14" s="26"/>
      <c r="E14" s="26" t="s">
        <v>12</v>
      </c>
      <c r="F14" s="29"/>
      <c r="G14" s="27">
        <f>G13/G6</f>
        <v>5.4774450310873378E-2</v>
      </c>
      <c r="H14" s="30">
        <f>H13/H6</f>
        <v>-7.9848422862769303E-2</v>
      </c>
      <c r="I14" s="27">
        <f>I13/I6</f>
        <v>6.8840004535661636E-2</v>
      </c>
      <c r="J14" s="27">
        <v>-1.8356628965608073E-2</v>
      </c>
      <c r="K14" s="27">
        <v>3.29396247791202E-2</v>
      </c>
    </row>
    <row r="15" spans="1:14" s="11" customFormat="1" ht="18" customHeight="1" x14ac:dyDescent="0.45">
      <c r="A15" s="10"/>
      <c r="B15" s="23"/>
      <c r="C15" s="23" t="s">
        <v>17</v>
      </c>
      <c r="D15" s="23"/>
      <c r="E15" s="23"/>
      <c r="F15" s="23"/>
      <c r="G15" s="24">
        <v>71941</v>
      </c>
      <c r="H15" s="24">
        <v>28384</v>
      </c>
      <c r="I15" s="24">
        <v>65706</v>
      </c>
      <c r="J15" s="24">
        <v>41974</v>
      </c>
      <c r="K15" s="24">
        <v>60453</v>
      </c>
    </row>
    <row r="16" spans="1:14" s="11" customFormat="1" ht="18" customHeight="1" x14ac:dyDescent="0.45">
      <c r="A16" s="10"/>
      <c r="B16" s="23"/>
      <c r="C16" s="23" t="s">
        <v>18</v>
      </c>
      <c r="D16" s="23"/>
      <c r="E16" s="23"/>
      <c r="F16" s="23"/>
      <c r="G16" s="24">
        <v>76237</v>
      </c>
      <c r="H16" s="24">
        <v>36919</v>
      </c>
      <c r="I16" s="24">
        <v>72331</v>
      </c>
      <c r="J16" s="24">
        <v>49058</v>
      </c>
      <c r="K16" s="24">
        <v>66474</v>
      </c>
    </row>
    <row r="17" spans="1:13" s="11" customFormat="1" ht="18" customHeight="1" x14ac:dyDescent="0.45">
      <c r="A17" s="10"/>
      <c r="B17" s="31"/>
      <c r="C17" s="31" t="s">
        <v>19</v>
      </c>
      <c r="D17" s="31"/>
      <c r="E17" s="31"/>
      <c r="F17" s="31"/>
      <c r="G17" s="32">
        <v>9487</v>
      </c>
      <c r="H17" s="32">
        <v>-17214</v>
      </c>
      <c r="I17" s="32">
        <v>8742</v>
      </c>
      <c r="J17" s="32">
        <v>-6371</v>
      </c>
      <c r="K17" s="32">
        <v>4781</v>
      </c>
    </row>
    <row r="18" spans="1:13" s="11" customFormat="1" ht="18" customHeight="1" x14ac:dyDescent="0.45">
      <c r="A18" s="10"/>
      <c r="B18" s="23"/>
      <c r="C18" s="23"/>
      <c r="D18" s="23"/>
      <c r="E18" s="23"/>
      <c r="F18" s="23"/>
      <c r="G18" s="24"/>
      <c r="H18" s="24"/>
      <c r="I18" s="24"/>
      <c r="J18" s="24"/>
      <c r="K18" s="24"/>
      <c r="M18" s="24"/>
    </row>
    <row r="19" spans="1:13" s="11" customFormat="1" ht="18" customHeight="1" x14ac:dyDescent="0.45">
      <c r="A19" s="10"/>
      <c r="B19" s="33" t="s">
        <v>20</v>
      </c>
      <c r="C19" s="23"/>
      <c r="D19" s="23"/>
      <c r="E19" s="23"/>
      <c r="F19" s="23"/>
      <c r="G19" s="24"/>
      <c r="H19" s="24"/>
      <c r="I19" s="24"/>
      <c r="K19" s="14" t="s">
        <v>3</v>
      </c>
    </row>
    <row r="20" spans="1:13" s="18" customFormat="1" ht="20.25" customHeight="1" x14ac:dyDescent="0.45">
      <c r="A20" s="13"/>
      <c r="B20" s="15"/>
      <c r="C20" s="15"/>
      <c r="D20" s="15"/>
      <c r="E20" s="15"/>
      <c r="F20" s="15"/>
      <c r="G20" s="17" t="s">
        <v>4</v>
      </c>
      <c r="H20" s="17" t="s">
        <v>5</v>
      </c>
      <c r="I20" s="17" t="s">
        <v>6</v>
      </c>
      <c r="J20" s="17" t="s">
        <v>7</v>
      </c>
      <c r="K20" s="17" t="s">
        <v>8</v>
      </c>
    </row>
    <row r="21" spans="1:13" s="18" customFormat="1" ht="20.25" customHeight="1" x14ac:dyDescent="0.45">
      <c r="A21" s="13"/>
      <c r="B21" s="34"/>
      <c r="C21" s="34" t="s">
        <v>21</v>
      </c>
      <c r="D21" s="34"/>
      <c r="E21" s="34"/>
      <c r="F21" s="34"/>
      <c r="G21" s="35"/>
      <c r="H21" s="35"/>
      <c r="I21" s="35"/>
      <c r="J21" s="36"/>
      <c r="K21" s="36"/>
    </row>
    <row r="22" spans="1:13" s="18" customFormat="1" ht="20.25" customHeight="1" x14ac:dyDescent="0.45">
      <c r="A22" s="13"/>
      <c r="B22" s="37"/>
      <c r="C22" s="37"/>
      <c r="D22" s="37" t="s">
        <v>22</v>
      </c>
      <c r="E22" s="37"/>
      <c r="F22" s="37"/>
      <c r="G22" s="35"/>
      <c r="H22" s="35"/>
      <c r="I22" s="35"/>
      <c r="J22" s="36"/>
      <c r="K22" s="36"/>
    </row>
    <row r="23" spans="1:13" s="18" customFormat="1" ht="20.25" customHeight="1" x14ac:dyDescent="0.45">
      <c r="A23" s="13"/>
      <c r="B23" s="38"/>
      <c r="C23" s="38"/>
      <c r="D23" s="38"/>
      <c r="E23" s="38"/>
      <c r="F23" s="38" t="s">
        <v>23</v>
      </c>
      <c r="G23" s="39">
        <v>18949</v>
      </c>
      <c r="H23" s="39">
        <v>17030</v>
      </c>
      <c r="I23" s="39">
        <v>38331</v>
      </c>
      <c r="J23" s="39">
        <v>15275</v>
      </c>
      <c r="K23" s="39">
        <v>26790</v>
      </c>
    </row>
    <row r="24" spans="1:13" s="18" customFormat="1" ht="20.25" customHeight="1" x14ac:dyDescent="0.45">
      <c r="A24" s="13"/>
      <c r="B24" s="38"/>
      <c r="C24" s="38"/>
      <c r="D24" s="38"/>
      <c r="E24" s="38"/>
      <c r="F24" s="38" t="s">
        <v>24</v>
      </c>
      <c r="G24" s="39">
        <v>10689</v>
      </c>
      <c r="H24" s="39">
        <v>13588</v>
      </c>
      <c r="I24" s="39">
        <v>24247</v>
      </c>
      <c r="J24" s="39">
        <v>16943</v>
      </c>
      <c r="K24" s="39">
        <v>17038</v>
      </c>
    </row>
    <row r="25" spans="1:13" s="18" customFormat="1" ht="20.25" customHeight="1" x14ac:dyDescent="0.45">
      <c r="A25" s="13"/>
      <c r="B25" s="38"/>
      <c r="C25" s="38"/>
      <c r="D25" s="38"/>
      <c r="E25" s="38"/>
      <c r="F25" s="38" t="s">
        <v>25</v>
      </c>
      <c r="G25" s="39">
        <v>4899</v>
      </c>
      <c r="H25" s="39">
        <v>4304</v>
      </c>
      <c r="I25" s="39">
        <v>3972</v>
      </c>
      <c r="J25" s="39">
        <v>7335</v>
      </c>
      <c r="K25" s="39">
        <v>5927</v>
      </c>
    </row>
    <row r="26" spans="1:13" s="18" customFormat="1" ht="20.25" customHeight="1" x14ac:dyDescent="0.45">
      <c r="A26" s="13"/>
      <c r="B26" s="38"/>
      <c r="C26" s="38"/>
      <c r="D26" s="38"/>
      <c r="E26" s="38"/>
      <c r="F26" s="38" t="s">
        <v>26</v>
      </c>
      <c r="G26" s="39">
        <f t="shared" ref="G26" si="2">G27-G25-G24-G23</f>
        <v>2121</v>
      </c>
      <c r="H26" s="39">
        <f>H27-H25-H24-H23</f>
        <v>1395</v>
      </c>
      <c r="I26" s="39">
        <f>I27-I25-I24-I23</f>
        <v>896</v>
      </c>
      <c r="J26" s="39">
        <v>2287</v>
      </c>
      <c r="K26" s="39">
        <v>1330</v>
      </c>
    </row>
    <row r="27" spans="1:13" s="18" customFormat="1" ht="20.25" customHeight="1" x14ac:dyDescent="0.45">
      <c r="A27" s="13"/>
      <c r="B27" s="40"/>
      <c r="C27" s="40"/>
      <c r="D27" s="40"/>
      <c r="E27" s="40"/>
      <c r="F27" s="40" t="s">
        <v>27</v>
      </c>
      <c r="G27" s="41">
        <v>36658</v>
      </c>
      <c r="H27" s="41">
        <v>36317</v>
      </c>
      <c r="I27" s="41">
        <v>67446</v>
      </c>
      <c r="J27" s="41">
        <v>41840</v>
      </c>
      <c r="K27" s="41">
        <v>51085</v>
      </c>
    </row>
    <row r="28" spans="1:13" s="18" customFormat="1" ht="20.25" customHeight="1" x14ac:dyDescent="0.45">
      <c r="A28" s="13"/>
      <c r="B28" s="42"/>
      <c r="C28" s="42"/>
      <c r="D28" s="42" t="s">
        <v>28</v>
      </c>
      <c r="E28" s="42"/>
      <c r="F28" s="42"/>
      <c r="G28" s="43"/>
      <c r="H28" s="43"/>
      <c r="I28" s="43"/>
      <c r="J28" s="43"/>
      <c r="K28" s="43"/>
    </row>
    <row r="29" spans="1:13" s="18" customFormat="1" ht="20.25" customHeight="1" x14ac:dyDescent="0.45">
      <c r="A29" s="13"/>
      <c r="B29" s="38"/>
      <c r="C29" s="38"/>
      <c r="D29" s="38"/>
      <c r="E29" s="38"/>
      <c r="F29" s="38" t="s">
        <v>29</v>
      </c>
      <c r="G29" s="39">
        <v>230040</v>
      </c>
      <c r="H29" s="39">
        <v>210530</v>
      </c>
      <c r="I29" s="39">
        <v>199468</v>
      </c>
      <c r="J29" s="39">
        <v>191072</v>
      </c>
      <c r="K29" s="39">
        <v>188824</v>
      </c>
    </row>
    <row r="30" spans="1:13" s="18" customFormat="1" ht="20.25" customHeight="1" x14ac:dyDescent="0.45">
      <c r="A30" s="13"/>
      <c r="B30" s="38"/>
      <c r="C30" s="38"/>
      <c r="D30" s="38"/>
      <c r="E30" s="38"/>
      <c r="F30" s="38" t="s">
        <v>30</v>
      </c>
      <c r="G30" s="39">
        <v>146072</v>
      </c>
      <c r="H30" s="39">
        <v>146059</v>
      </c>
      <c r="I30" s="39">
        <v>146001</v>
      </c>
      <c r="J30" s="39">
        <v>144816</v>
      </c>
      <c r="K30" s="39">
        <v>141790</v>
      </c>
    </row>
    <row r="31" spans="1:13" s="18" customFormat="1" ht="20.25" customHeight="1" x14ac:dyDescent="0.45">
      <c r="A31" s="13"/>
      <c r="B31" s="38"/>
      <c r="C31" s="38"/>
      <c r="D31" s="38"/>
      <c r="E31" s="38"/>
      <c r="F31" s="38" t="s">
        <v>31</v>
      </c>
      <c r="G31" s="39">
        <v>25346</v>
      </c>
      <c r="H31" s="39">
        <v>25108</v>
      </c>
      <c r="I31" s="39">
        <v>24038</v>
      </c>
      <c r="J31" s="78">
        <v>23211</v>
      </c>
      <c r="K31" s="39">
        <v>22183</v>
      </c>
    </row>
    <row r="32" spans="1:13" s="18" customFormat="1" ht="20.25" customHeight="1" x14ac:dyDescent="0.45">
      <c r="A32" s="13"/>
      <c r="B32" s="38"/>
      <c r="C32" s="38"/>
      <c r="D32" s="38"/>
      <c r="E32" s="38"/>
      <c r="F32" s="38" t="s">
        <v>32</v>
      </c>
      <c r="G32" s="39">
        <v>9071</v>
      </c>
      <c r="H32" s="39">
        <v>18331</v>
      </c>
      <c r="I32" s="39">
        <v>16314</v>
      </c>
      <c r="J32" s="78">
        <v>18398</v>
      </c>
      <c r="K32" s="39">
        <v>16862</v>
      </c>
    </row>
    <row r="33" spans="1:11" s="18" customFormat="1" ht="20.25" customHeight="1" x14ac:dyDescent="0.45">
      <c r="A33" s="13"/>
      <c r="B33" s="38"/>
      <c r="C33" s="38"/>
      <c r="D33" s="38"/>
      <c r="E33" s="38"/>
      <c r="F33" s="38" t="s">
        <v>33</v>
      </c>
      <c r="G33" s="39">
        <f t="shared" ref="G33" si="3">G34-G32-G31-G30-G29</f>
        <v>6792</v>
      </c>
      <c r="H33" s="39">
        <f>H34-H32-H31-H30-H29</f>
        <v>5326</v>
      </c>
      <c r="I33" s="39">
        <f>I34-I32-I31-I30-I29</f>
        <v>4726</v>
      </c>
      <c r="J33" s="78">
        <v>5435</v>
      </c>
      <c r="K33" s="39">
        <v>5348</v>
      </c>
    </row>
    <row r="34" spans="1:11" s="18" customFormat="1" ht="20.25" customHeight="1" x14ac:dyDescent="0.45">
      <c r="A34" s="13"/>
      <c r="B34" s="44"/>
      <c r="C34" s="44"/>
      <c r="D34" s="44"/>
      <c r="E34" s="44"/>
      <c r="F34" s="44" t="s">
        <v>34</v>
      </c>
      <c r="G34" s="45">
        <v>417321</v>
      </c>
      <c r="H34" s="45">
        <v>405354</v>
      </c>
      <c r="I34" s="45">
        <v>390547</v>
      </c>
      <c r="J34" s="45">
        <v>382932</v>
      </c>
      <c r="K34" s="45">
        <v>375007</v>
      </c>
    </row>
    <row r="35" spans="1:11" s="18" customFormat="1" ht="20.25" customHeight="1" thickBot="1" x14ac:dyDescent="0.5">
      <c r="A35" s="13"/>
      <c r="B35" s="46"/>
      <c r="C35" s="46"/>
      <c r="D35" s="46" t="s">
        <v>35</v>
      </c>
      <c r="E35" s="46"/>
      <c r="F35" s="46"/>
      <c r="G35" s="47">
        <f>G34+G27</f>
        <v>453979</v>
      </c>
      <c r="H35" s="47">
        <v>441672</v>
      </c>
      <c r="I35" s="47">
        <f>I34+I27</f>
        <v>457993</v>
      </c>
      <c r="J35" s="47">
        <v>424772</v>
      </c>
      <c r="K35" s="47">
        <v>426093</v>
      </c>
    </row>
    <row r="36" spans="1:11" s="18" customFormat="1" ht="20.25" customHeight="1" thickTop="1" x14ac:dyDescent="0.45">
      <c r="A36" s="13"/>
      <c r="B36" s="48"/>
      <c r="C36" s="48"/>
      <c r="D36" s="48"/>
      <c r="E36" s="48"/>
      <c r="F36" s="48"/>
      <c r="G36" s="49"/>
      <c r="H36" s="49"/>
      <c r="I36" s="49"/>
      <c r="K36" s="13"/>
    </row>
    <row r="37" spans="1:11" s="18" customFormat="1" ht="20.25" customHeight="1" x14ac:dyDescent="0.45">
      <c r="A37" s="13"/>
      <c r="B37" s="34"/>
      <c r="C37" s="34" t="s">
        <v>36</v>
      </c>
      <c r="D37" s="34"/>
      <c r="E37" s="34"/>
      <c r="F37" s="34"/>
      <c r="G37" s="50"/>
      <c r="H37" s="50"/>
      <c r="I37" s="50"/>
      <c r="J37" s="50"/>
      <c r="K37" s="50"/>
    </row>
    <row r="38" spans="1:11" s="18" customFormat="1" ht="20.25" customHeight="1" x14ac:dyDescent="0.45">
      <c r="A38" s="13"/>
      <c r="B38" s="37"/>
      <c r="C38" s="37"/>
      <c r="D38" s="37" t="s">
        <v>37</v>
      </c>
      <c r="E38" s="37"/>
      <c r="F38" s="37"/>
      <c r="G38" s="51"/>
      <c r="H38" s="51"/>
      <c r="I38" s="51"/>
      <c r="J38" s="51"/>
      <c r="K38" s="51"/>
    </row>
    <row r="39" spans="1:11" s="18" customFormat="1" ht="20.25" customHeight="1" x14ac:dyDescent="0.45">
      <c r="A39" s="13"/>
      <c r="B39" s="37"/>
      <c r="C39" s="37"/>
      <c r="D39" s="37"/>
      <c r="E39" s="37" t="s">
        <v>38</v>
      </c>
      <c r="F39" s="37"/>
      <c r="G39" s="51"/>
      <c r="H39" s="51"/>
      <c r="I39" s="51"/>
      <c r="J39" s="51"/>
      <c r="K39" s="51"/>
    </row>
    <row r="40" spans="1:11" s="18" customFormat="1" ht="20.25" customHeight="1" x14ac:dyDescent="0.45">
      <c r="A40" s="13"/>
      <c r="B40" s="38"/>
      <c r="C40" s="38"/>
      <c r="D40" s="38"/>
      <c r="E40" s="38"/>
      <c r="F40" s="38" t="s">
        <v>39</v>
      </c>
      <c r="G40" s="39">
        <v>18459</v>
      </c>
      <c r="H40" s="39">
        <v>125845</v>
      </c>
      <c r="I40" s="39">
        <v>17810</v>
      </c>
      <c r="J40" s="39">
        <v>86971</v>
      </c>
      <c r="K40" s="39">
        <v>33874</v>
      </c>
    </row>
    <row r="41" spans="1:11" s="18" customFormat="1" ht="20.25" customHeight="1" x14ac:dyDescent="0.45">
      <c r="A41" s="13"/>
      <c r="B41" s="38"/>
      <c r="C41" s="38"/>
      <c r="D41" s="38"/>
      <c r="E41" s="38"/>
      <c r="F41" s="38" t="s">
        <v>40</v>
      </c>
      <c r="G41" s="39">
        <v>26349</v>
      </c>
      <c r="H41" s="39">
        <v>24435</v>
      </c>
      <c r="I41" s="39">
        <v>28347</v>
      </c>
      <c r="J41" s="39">
        <v>24896</v>
      </c>
      <c r="K41" s="39">
        <v>26500</v>
      </c>
    </row>
    <row r="42" spans="1:11" s="18" customFormat="1" ht="20.25" customHeight="1" x14ac:dyDescent="0.45">
      <c r="A42" s="13"/>
      <c r="B42" s="38"/>
      <c r="C42" s="38"/>
      <c r="D42" s="38"/>
      <c r="E42" s="38"/>
      <c r="F42" s="38" t="s">
        <v>41</v>
      </c>
      <c r="G42" s="39">
        <v>32757</v>
      </c>
      <c r="H42" s="39">
        <v>31735</v>
      </c>
      <c r="I42" s="39">
        <v>27620</v>
      </c>
      <c r="J42" s="39">
        <v>27845</v>
      </c>
      <c r="K42" s="39">
        <v>27370</v>
      </c>
    </row>
    <row r="43" spans="1:11" s="18" customFormat="1" ht="20.25" customHeight="1" x14ac:dyDescent="0.45">
      <c r="A43" s="13"/>
      <c r="B43" s="38"/>
      <c r="C43" s="38"/>
      <c r="D43" s="38"/>
      <c r="E43" s="38"/>
      <c r="F43" s="38" t="s">
        <v>42</v>
      </c>
      <c r="G43" s="39">
        <f t="shared" ref="G43" si="4">G44-G42-G41-G40</f>
        <v>20023</v>
      </c>
      <c r="H43" s="39">
        <f>H44-H42-H41-H40</f>
        <v>21711</v>
      </c>
      <c r="I43" s="39">
        <f>I44-I42-I41-I40</f>
        <v>16086</v>
      </c>
      <c r="J43" s="39">
        <v>17599</v>
      </c>
      <c r="K43" s="39">
        <v>21858</v>
      </c>
    </row>
    <row r="44" spans="1:11" s="18" customFormat="1" ht="20.25" customHeight="1" x14ac:dyDescent="0.45">
      <c r="A44" s="13"/>
      <c r="B44" s="40"/>
      <c r="C44" s="40"/>
      <c r="D44" s="40"/>
      <c r="E44" s="40"/>
      <c r="F44" s="40" t="s">
        <v>43</v>
      </c>
      <c r="G44" s="41">
        <v>97588</v>
      </c>
      <c r="H44" s="41">
        <v>203726</v>
      </c>
      <c r="I44" s="41">
        <v>89863</v>
      </c>
      <c r="J44" s="41">
        <v>157311</v>
      </c>
      <c r="K44" s="41">
        <v>109602</v>
      </c>
    </row>
    <row r="45" spans="1:11" s="18" customFormat="1" ht="20.25" customHeight="1" x14ac:dyDescent="0.45">
      <c r="A45" s="13"/>
      <c r="B45" s="42"/>
      <c r="C45" s="42"/>
      <c r="D45" s="42"/>
      <c r="E45" s="42" t="s">
        <v>44</v>
      </c>
      <c r="F45" s="42"/>
      <c r="G45" s="43"/>
      <c r="H45" s="43"/>
      <c r="I45" s="43"/>
      <c r="J45" s="43"/>
      <c r="K45" s="43"/>
    </row>
    <row r="46" spans="1:11" s="18" customFormat="1" ht="20.25" customHeight="1" x14ac:dyDescent="0.45">
      <c r="A46" s="13"/>
      <c r="B46" s="38"/>
      <c r="C46" s="38"/>
      <c r="D46" s="38"/>
      <c r="E46" s="38"/>
      <c r="F46" s="38" t="s">
        <v>45</v>
      </c>
      <c r="G46" s="39">
        <v>110859</v>
      </c>
      <c r="H46" s="39">
        <v>20000</v>
      </c>
      <c r="I46" s="39">
        <v>104634</v>
      </c>
      <c r="J46" s="39">
        <v>20000</v>
      </c>
      <c r="K46" s="39">
        <v>65437</v>
      </c>
    </row>
    <row r="47" spans="1:11" s="18" customFormat="1" ht="20.25" customHeight="1" x14ac:dyDescent="0.45">
      <c r="A47" s="13"/>
      <c r="B47" s="38"/>
      <c r="C47" s="38"/>
      <c r="D47" s="38"/>
      <c r="E47" s="38"/>
      <c r="F47" s="38" t="s">
        <v>41</v>
      </c>
      <c r="G47" s="39">
        <v>96511</v>
      </c>
      <c r="H47" s="39">
        <v>88311</v>
      </c>
      <c r="I47" s="39">
        <v>81691</v>
      </c>
      <c r="J47" s="39">
        <v>75045</v>
      </c>
      <c r="K47" s="39">
        <v>73746</v>
      </c>
    </row>
    <row r="48" spans="1:11" s="18" customFormat="1" ht="20.25" customHeight="1" x14ac:dyDescent="0.45">
      <c r="A48" s="13"/>
      <c r="B48" s="38"/>
      <c r="C48" s="38"/>
      <c r="D48" s="38"/>
      <c r="E48" s="38"/>
      <c r="F48" s="38" t="s">
        <v>46</v>
      </c>
      <c r="G48" s="39">
        <f t="shared" ref="G48" si="5">G49-G47-G46</f>
        <v>16204</v>
      </c>
      <c r="H48" s="39">
        <f>H49-H47-H46</f>
        <v>15874</v>
      </c>
      <c r="I48" s="39">
        <f>I49-I47-I46</f>
        <v>15643</v>
      </c>
      <c r="J48" s="39">
        <v>14707</v>
      </c>
      <c r="K48" s="39">
        <v>15018</v>
      </c>
    </row>
    <row r="49" spans="1:13" s="18" customFormat="1" ht="20.25" customHeight="1" x14ac:dyDescent="0.45">
      <c r="A49" s="13"/>
      <c r="B49" s="44"/>
      <c r="C49" s="44"/>
      <c r="D49" s="44"/>
      <c r="E49" s="44"/>
      <c r="F49" s="44" t="s">
        <v>47</v>
      </c>
      <c r="G49" s="45">
        <v>223574</v>
      </c>
      <c r="H49" s="45">
        <v>124185</v>
      </c>
      <c r="I49" s="45">
        <v>201968</v>
      </c>
      <c r="J49" s="45">
        <v>109752</v>
      </c>
      <c r="K49" s="45">
        <v>154201</v>
      </c>
    </row>
    <row r="50" spans="1:13" s="18" customFormat="1" ht="20.25" customHeight="1" x14ac:dyDescent="0.45">
      <c r="A50" s="13"/>
      <c r="B50" s="44"/>
      <c r="C50" s="44"/>
      <c r="D50" s="44" t="s">
        <v>48</v>
      </c>
      <c r="E50" s="44"/>
      <c r="F50" s="44"/>
      <c r="G50" s="45">
        <f t="shared" ref="G50" si="6">G49+G44</f>
        <v>321162</v>
      </c>
      <c r="H50" s="45">
        <f>H49+H44</f>
        <v>327911</v>
      </c>
      <c r="I50" s="45">
        <f>I49+I44</f>
        <v>291831</v>
      </c>
      <c r="J50" s="45">
        <v>267064</v>
      </c>
      <c r="K50" s="45">
        <v>263803</v>
      </c>
    </row>
    <row r="51" spans="1:13" s="18" customFormat="1" ht="20.25" customHeight="1" x14ac:dyDescent="0.45">
      <c r="A51" s="13"/>
      <c r="B51" s="37"/>
      <c r="C51" s="37"/>
      <c r="D51" s="37" t="s">
        <v>49</v>
      </c>
      <c r="E51" s="37"/>
      <c r="F51" s="37"/>
      <c r="G51" s="51"/>
      <c r="H51" s="51"/>
      <c r="I51" s="51"/>
      <c r="J51" s="51"/>
      <c r="K51" s="51"/>
    </row>
    <row r="52" spans="1:13" s="18" customFormat="1" ht="20.25" customHeight="1" x14ac:dyDescent="0.45">
      <c r="A52" s="13"/>
      <c r="B52" s="38"/>
      <c r="C52" s="38"/>
      <c r="D52" s="38"/>
      <c r="E52" s="38" t="s">
        <v>50</v>
      </c>
      <c r="F52" s="38"/>
      <c r="G52" s="39">
        <v>3634</v>
      </c>
      <c r="H52" s="39">
        <v>3634</v>
      </c>
      <c r="I52" s="39">
        <v>25134</v>
      </c>
      <c r="J52" s="39">
        <v>25134</v>
      </c>
      <c r="K52" s="39">
        <v>25134</v>
      </c>
    </row>
    <row r="53" spans="1:13" s="18" customFormat="1" ht="20.25" customHeight="1" x14ac:dyDescent="0.45">
      <c r="A53" s="13"/>
      <c r="B53" s="38"/>
      <c r="C53" s="38"/>
      <c r="D53" s="38"/>
      <c r="E53" s="38" t="s">
        <v>51</v>
      </c>
      <c r="F53" s="38"/>
      <c r="G53" s="39">
        <v>56595</v>
      </c>
      <c r="H53" s="39">
        <v>56595</v>
      </c>
      <c r="I53" s="39">
        <v>77963</v>
      </c>
      <c r="J53" s="39">
        <v>75233</v>
      </c>
      <c r="K53" s="39">
        <v>60539</v>
      </c>
    </row>
    <row r="54" spans="1:13" s="18" customFormat="1" ht="20.25" customHeight="1" x14ac:dyDescent="0.45">
      <c r="A54" s="13"/>
      <c r="B54" s="38"/>
      <c r="C54" s="38"/>
      <c r="D54" s="38"/>
      <c r="E54" s="38" t="s">
        <v>52</v>
      </c>
      <c r="F54" s="38"/>
      <c r="G54" s="24">
        <f t="shared" ref="G54" si="7">G56-G53-G52-G55</f>
        <v>-640</v>
      </c>
      <c r="H54" s="24">
        <v>-509</v>
      </c>
      <c r="I54" s="78">
        <f>I56-I53-I52-I55</f>
        <v>301</v>
      </c>
      <c r="J54" s="78">
        <v>916</v>
      </c>
      <c r="K54" s="39">
        <v>727</v>
      </c>
    </row>
    <row r="55" spans="1:13" s="18" customFormat="1" ht="20.25" customHeight="1" x14ac:dyDescent="0.45">
      <c r="A55" s="13"/>
      <c r="B55" s="48"/>
      <c r="C55" s="48"/>
      <c r="D55" s="48"/>
      <c r="E55" s="48" t="s">
        <v>53</v>
      </c>
      <c r="F55" s="48"/>
      <c r="G55" s="49">
        <v>73228</v>
      </c>
      <c r="H55" s="49">
        <v>54041</v>
      </c>
      <c r="I55" s="49">
        <v>62763</v>
      </c>
      <c r="J55" s="49">
        <v>56425</v>
      </c>
      <c r="K55" s="49">
        <v>75890</v>
      </c>
    </row>
    <row r="56" spans="1:13" s="18" customFormat="1" ht="20.25" customHeight="1" x14ac:dyDescent="0.45">
      <c r="A56" s="13"/>
      <c r="B56" s="52"/>
      <c r="C56" s="52"/>
      <c r="D56" s="52"/>
      <c r="E56" s="52" t="s">
        <v>54</v>
      </c>
      <c r="F56" s="52"/>
      <c r="G56" s="53">
        <v>132817</v>
      </c>
      <c r="H56" s="53">
        <v>113761</v>
      </c>
      <c r="I56" s="53">
        <v>166161</v>
      </c>
      <c r="J56" s="53">
        <v>157708</v>
      </c>
      <c r="K56" s="53">
        <v>162290</v>
      </c>
    </row>
    <row r="57" spans="1:13" s="18" customFormat="1" ht="20.25" customHeight="1" x14ac:dyDescent="0.45">
      <c r="A57" s="13"/>
      <c r="B57" s="52"/>
      <c r="C57" s="52"/>
      <c r="D57" s="52"/>
      <c r="E57" s="52" t="s">
        <v>55</v>
      </c>
      <c r="F57" s="52"/>
      <c r="G57" s="53">
        <f t="shared" ref="G57" si="8">G56</f>
        <v>132817</v>
      </c>
      <c r="H57" s="53">
        <f>H56</f>
        <v>113761</v>
      </c>
      <c r="I57" s="53">
        <v>166161</v>
      </c>
      <c r="J57" s="53">
        <v>157708</v>
      </c>
      <c r="K57" s="53">
        <v>162290</v>
      </c>
    </row>
    <row r="58" spans="1:13" s="18" customFormat="1" ht="20.25" customHeight="1" thickBot="1" x14ac:dyDescent="0.5">
      <c r="A58" s="13"/>
      <c r="B58" s="46"/>
      <c r="C58" s="46"/>
      <c r="D58" s="46" t="s">
        <v>56</v>
      </c>
      <c r="E58" s="46"/>
      <c r="F58" s="46"/>
      <c r="G58" s="47">
        <f t="shared" ref="G58" si="9">G57+G49+G44</f>
        <v>453979</v>
      </c>
      <c r="H58" s="47">
        <f>H57+H49+H44</f>
        <v>441672</v>
      </c>
      <c r="I58" s="47">
        <v>457993</v>
      </c>
      <c r="J58" s="47">
        <v>424772</v>
      </c>
      <c r="K58" s="47">
        <v>426093</v>
      </c>
    </row>
    <row r="59" spans="1:13" s="11" customFormat="1" ht="18" customHeight="1" thickTop="1" x14ac:dyDescent="0.45">
      <c r="A59" s="10"/>
      <c r="B59" s="23"/>
      <c r="C59" s="23"/>
      <c r="D59" s="23"/>
      <c r="E59" s="23"/>
      <c r="F59" s="23"/>
      <c r="G59" s="24"/>
      <c r="H59" s="24"/>
      <c r="I59" s="24"/>
      <c r="J59" s="24"/>
      <c r="K59" s="24"/>
      <c r="M59" s="24"/>
    </row>
    <row r="60" spans="1:13" s="11" customFormat="1" ht="18" customHeight="1" x14ac:dyDescent="0.45">
      <c r="A60" s="10"/>
      <c r="B60" s="33" t="s">
        <v>57</v>
      </c>
      <c r="C60" s="23"/>
      <c r="D60" s="23"/>
      <c r="E60" s="23"/>
      <c r="F60" s="23"/>
      <c r="G60" s="24"/>
      <c r="H60" s="24"/>
      <c r="I60" s="24"/>
      <c r="K60" s="14" t="s">
        <v>3</v>
      </c>
    </row>
    <row r="61" spans="1:13" s="18" customFormat="1" ht="20.25" customHeight="1" x14ac:dyDescent="0.45">
      <c r="A61" s="13"/>
      <c r="B61" s="15"/>
      <c r="C61" s="15"/>
      <c r="D61" s="15"/>
      <c r="E61" s="15"/>
      <c r="F61" s="15"/>
      <c r="G61" s="17" t="s">
        <v>58</v>
      </c>
      <c r="H61" s="17" t="s">
        <v>5</v>
      </c>
      <c r="I61" s="17" t="s">
        <v>6</v>
      </c>
      <c r="J61" s="17" t="s">
        <v>7</v>
      </c>
      <c r="K61" s="17" t="s">
        <v>8</v>
      </c>
    </row>
    <row r="62" spans="1:13" s="11" customFormat="1" ht="18" customHeight="1" x14ac:dyDescent="0.45">
      <c r="A62" s="10"/>
      <c r="B62" s="23"/>
      <c r="C62" s="23" t="s">
        <v>59</v>
      </c>
      <c r="D62" s="23"/>
      <c r="E62" s="23"/>
      <c r="F62" s="23"/>
      <c r="G62" s="24">
        <v>67825</v>
      </c>
      <c r="H62" s="24">
        <v>36724</v>
      </c>
      <c r="I62" s="24">
        <v>50065</v>
      </c>
      <c r="J62" s="24">
        <v>45716</v>
      </c>
      <c r="K62" s="24">
        <v>70717</v>
      </c>
    </row>
    <row r="63" spans="1:13" s="11" customFormat="1" ht="18" customHeight="1" x14ac:dyDescent="0.45">
      <c r="A63" s="10"/>
      <c r="B63" s="23"/>
      <c r="C63" s="23" t="s">
        <v>60</v>
      </c>
      <c r="D63" s="23"/>
      <c r="E63" s="23"/>
      <c r="F63" s="23"/>
      <c r="G63" s="24">
        <v>-20446</v>
      </c>
      <c r="H63" s="24">
        <v>-15742</v>
      </c>
      <c r="I63" s="24">
        <v>-12987</v>
      </c>
      <c r="J63" s="24">
        <v>-15575</v>
      </c>
      <c r="K63" s="24">
        <v>-14861</v>
      </c>
    </row>
    <row r="64" spans="1:13" s="11" customFormat="1" ht="18" customHeight="1" x14ac:dyDescent="0.45">
      <c r="A64" s="10"/>
      <c r="B64" s="23"/>
      <c r="C64" s="23" t="s">
        <v>61</v>
      </c>
      <c r="D64" s="10"/>
      <c r="E64" s="10"/>
      <c r="F64" s="10"/>
      <c r="G64" s="24">
        <v>47379</v>
      </c>
      <c r="H64" s="24">
        <v>20982</v>
      </c>
      <c r="I64" s="24">
        <v>37078</v>
      </c>
      <c r="J64" s="24">
        <v>30141</v>
      </c>
      <c r="K64" s="24">
        <v>55856</v>
      </c>
    </row>
    <row r="65" spans="1:13" s="11" customFormat="1" ht="18" customHeight="1" x14ac:dyDescent="0.45">
      <c r="A65" s="10"/>
      <c r="B65" s="23"/>
      <c r="C65" s="23" t="s">
        <v>62</v>
      </c>
      <c r="D65" s="23"/>
      <c r="E65" s="23"/>
      <c r="F65" s="23"/>
      <c r="G65" s="24">
        <v>-47350</v>
      </c>
      <c r="H65" s="24">
        <v>-22921</v>
      </c>
      <c r="I65" s="24">
        <v>-16011</v>
      </c>
      <c r="J65" s="24">
        <v>-53271</v>
      </c>
      <c r="K65" s="24">
        <v>-44471</v>
      </c>
    </row>
    <row r="66" spans="1:13" s="11" customFormat="1" ht="18" customHeight="1" x14ac:dyDescent="0.45">
      <c r="A66" s="10"/>
      <c r="B66" s="23"/>
      <c r="C66" s="23"/>
      <c r="D66" s="23" t="s">
        <v>63</v>
      </c>
      <c r="E66" s="23"/>
      <c r="F66" s="23"/>
      <c r="G66" s="24">
        <v>-3175</v>
      </c>
      <c r="H66" s="24">
        <v>16107</v>
      </c>
      <c r="I66" s="24">
        <v>-23849</v>
      </c>
      <c r="J66" s="24">
        <v>-15857</v>
      </c>
      <c r="K66" s="24">
        <v>-7883</v>
      </c>
    </row>
    <row r="67" spans="1:13" s="11" customFormat="1" ht="18" customHeight="1" x14ac:dyDescent="0.45">
      <c r="A67" s="10"/>
      <c r="B67" s="23"/>
      <c r="C67" s="23"/>
      <c r="D67" s="23" t="s">
        <v>64</v>
      </c>
      <c r="E67" s="23"/>
      <c r="F67" s="23"/>
      <c r="G67" s="24"/>
      <c r="H67" s="24"/>
      <c r="I67" s="24">
        <v>42808</v>
      </c>
      <c r="J67" s="24"/>
      <c r="K67" s="24"/>
    </row>
    <row r="68" spans="1:13" s="11" customFormat="1" ht="18" customHeight="1" x14ac:dyDescent="0.45">
      <c r="A68" s="10"/>
      <c r="B68" s="23"/>
      <c r="C68" s="23"/>
      <c r="D68" s="23" t="s">
        <v>65</v>
      </c>
      <c r="E68" s="23"/>
      <c r="F68" s="23"/>
      <c r="G68" s="24">
        <v>-6110</v>
      </c>
      <c r="H68" s="24">
        <v>-1986</v>
      </c>
      <c r="I68" s="24">
        <v>-17</v>
      </c>
      <c r="J68" s="24">
        <v>-2730</v>
      </c>
      <c r="K68" s="24">
        <v>-7</v>
      </c>
    </row>
    <row r="69" spans="1:13" s="11" customFormat="1" ht="18" customHeight="1" x14ac:dyDescent="0.45">
      <c r="A69" s="10"/>
      <c r="B69" s="23"/>
      <c r="C69" s="23"/>
      <c r="D69" s="23" t="s">
        <v>66</v>
      </c>
      <c r="E69" s="23"/>
      <c r="F69" s="23"/>
      <c r="G69" s="24">
        <v>-38065</v>
      </c>
      <c r="H69" s="24">
        <v>-37042</v>
      </c>
      <c r="I69" s="24">
        <v>-34953</v>
      </c>
      <c r="J69" s="24">
        <v>-34684</v>
      </c>
      <c r="K69" s="24">
        <v>-36581</v>
      </c>
    </row>
    <row r="70" spans="1:13" s="11" customFormat="1" ht="18" customHeight="1" x14ac:dyDescent="0.45">
      <c r="A70" s="10"/>
      <c r="B70" s="31"/>
      <c r="C70" s="31" t="s">
        <v>67</v>
      </c>
      <c r="D70" s="31"/>
      <c r="E70" s="31"/>
      <c r="F70" s="31"/>
      <c r="G70" s="32">
        <v>18949</v>
      </c>
      <c r="H70" s="32">
        <v>17030</v>
      </c>
      <c r="I70" s="32">
        <v>38331</v>
      </c>
      <c r="J70" s="32">
        <v>15275</v>
      </c>
      <c r="K70" s="32">
        <v>26790</v>
      </c>
    </row>
    <row r="71" spans="1:13" s="11" customFormat="1" ht="18" customHeight="1" x14ac:dyDescent="0.45">
      <c r="A71" s="10"/>
      <c r="B71" s="23"/>
      <c r="C71" s="23"/>
      <c r="D71" s="23"/>
      <c r="E71" s="23"/>
      <c r="F71" s="23"/>
      <c r="G71" s="24"/>
      <c r="H71" s="24"/>
      <c r="I71" s="24"/>
      <c r="J71" s="24"/>
      <c r="K71" s="24"/>
      <c r="M71" s="24"/>
    </row>
    <row r="72" spans="1:13" s="11" customFormat="1" ht="18" customHeight="1" x14ac:dyDescent="0.45">
      <c r="A72" s="10"/>
      <c r="B72" s="33" t="s">
        <v>68</v>
      </c>
      <c r="C72" s="23"/>
      <c r="D72" s="23"/>
      <c r="E72" s="23"/>
      <c r="F72" s="23"/>
      <c r="G72" s="24"/>
      <c r="H72" s="24"/>
      <c r="I72" s="24"/>
      <c r="J72" s="24" t="s">
        <v>69</v>
      </c>
      <c r="K72" s="24"/>
    </row>
    <row r="73" spans="1:13" s="18" customFormat="1" ht="20.25" customHeight="1" x14ac:dyDescent="0.45">
      <c r="A73" s="13"/>
      <c r="B73" s="15"/>
      <c r="C73" s="15"/>
      <c r="D73" s="15"/>
      <c r="E73" s="15"/>
      <c r="F73" s="15"/>
      <c r="G73" s="17" t="s">
        <v>4</v>
      </c>
      <c r="H73" s="17" t="s">
        <v>5</v>
      </c>
      <c r="I73" s="17" t="s">
        <v>6</v>
      </c>
      <c r="J73" s="17" t="s">
        <v>7</v>
      </c>
      <c r="K73" s="17" t="s">
        <v>8</v>
      </c>
    </row>
    <row r="74" spans="1:13" s="11" customFormat="1" ht="18" customHeight="1" x14ac:dyDescent="0.45">
      <c r="A74" s="10"/>
      <c r="B74" s="54"/>
      <c r="C74" s="54" t="s">
        <v>70</v>
      </c>
      <c r="D74" s="54"/>
      <c r="E74" s="54"/>
      <c r="F74" s="54"/>
      <c r="G74" s="55">
        <v>48.07</v>
      </c>
      <c r="H74" s="55">
        <v>-87.16</v>
      </c>
      <c r="I74" s="55">
        <v>40.770000000000003</v>
      </c>
      <c r="J74" s="55">
        <v>-28</v>
      </c>
      <c r="K74" s="55">
        <v>21.01</v>
      </c>
    </row>
    <row r="75" spans="1:13" s="11" customFormat="1" ht="18" customHeight="1" x14ac:dyDescent="0.45">
      <c r="A75" s="10"/>
      <c r="B75" s="23"/>
      <c r="C75" s="23" t="s">
        <v>71</v>
      </c>
      <c r="D75" s="23"/>
      <c r="E75" s="23"/>
      <c r="F75" s="23"/>
      <c r="G75" s="55">
        <v>673.03</v>
      </c>
      <c r="H75" s="55">
        <v>576</v>
      </c>
      <c r="I75" s="55">
        <v>774.9</v>
      </c>
      <c r="J75" s="55">
        <v>693.22</v>
      </c>
      <c r="K75" s="55">
        <v>713.36</v>
      </c>
    </row>
    <row r="76" spans="1:13" s="11" customFormat="1" ht="18" customHeight="1" x14ac:dyDescent="0.45">
      <c r="A76" s="10"/>
      <c r="B76" s="31"/>
      <c r="C76" s="31" t="s">
        <v>72</v>
      </c>
      <c r="D76" s="31"/>
      <c r="E76" s="31"/>
      <c r="F76" s="31"/>
      <c r="G76" s="56">
        <v>19</v>
      </c>
      <c r="H76" s="56">
        <v>0</v>
      </c>
      <c r="I76" s="56">
        <v>12</v>
      </c>
      <c r="J76" s="56">
        <v>0</v>
      </c>
      <c r="K76" s="56">
        <v>7</v>
      </c>
    </row>
    <row r="77" spans="1:13" s="11" customFormat="1" ht="18" customHeight="1" x14ac:dyDescent="0.45">
      <c r="G77" s="57"/>
      <c r="H77" s="57"/>
      <c r="I77" s="57"/>
      <c r="J77" s="57"/>
      <c r="K77" s="58"/>
      <c r="M77" s="58"/>
    </row>
    <row r="78" spans="1:13" s="11" customFormat="1" ht="18" customHeight="1" x14ac:dyDescent="0.45">
      <c r="B78" s="18" t="s">
        <v>73</v>
      </c>
      <c r="G78" s="57"/>
      <c r="H78" s="57"/>
      <c r="I78" s="57"/>
      <c r="J78" s="57"/>
      <c r="K78" s="58"/>
    </row>
    <row r="79" spans="1:13" s="18" customFormat="1" ht="20.25" customHeight="1" x14ac:dyDescent="0.45">
      <c r="A79" s="13"/>
      <c r="B79" s="15"/>
      <c r="C79" s="15"/>
      <c r="D79" s="15"/>
      <c r="E79" s="15"/>
      <c r="F79" s="15"/>
      <c r="G79" s="17" t="s">
        <v>58</v>
      </c>
      <c r="H79" s="17" t="s">
        <v>5</v>
      </c>
      <c r="I79" s="17" t="s">
        <v>6</v>
      </c>
      <c r="J79" s="17" t="s">
        <v>7</v>
      </c>
      <c r="K79" s="17" t="s">
        <v>8</v>
      </c>
    </row>
    <row r="80" spans="1:13" s="59" customFormat="1" ht="18" customHeight="1" x14ac:dyDescent="0.45">
      <c r="B80" s="60"/>
      <c r="C80" s="23" t="s">
        <v>74</v>
      </c>
      <c r="D80" s="60"/>
      <c r="E80" s="60"/>
      <c r="F80" s="60"/>
      <c r="G80" s="61">
        <v>7.1999999999999995E-2</v>
      </c>
      <c r="H80" s="62">
        <v>-0.14000000000000001</v>
      </c>
      <c r="I80" s="61">
        <v>6.2E-2</v>
      </c>
      <c r="J80" s="62">
        <v>-3.9E-2</v>
      </c>
      <c r="K80" s="61">
        <v>0.03</v>
      </c>
      <c r="L80" s="63"/>
      <c r="M80" s="63"/>
    </row>
    <row r="81" spans="2:16" s="11" customFormat="1" ht="18" customHeight="1" x14ac:dyDescent="0.45">
      <c r="B81" s="59"/>
      <c r="C81" s="23" t="s">
        <v>75</v>
      </c>
      <c r="D81" s="59"/>
      <c r="E81" s="59"/>
      <c r="F81" s="59"/>
      <c r="G81" s="64">
        <v>7.5999999999999998E-2</v>
      </c>
      <c r="H81" s="65">
        <v>-0.14000000000000001</v>
      </c>
      <c r="I81" s="64">
        <v>6.4000000000000001E-2</v>
      </c>
      <c r="J81" s="65">
        <v>-3.9E-2</v>
      </c>
      <c r="K81" s="64">
        <v>0.03</v>
      </c>
      <c r="L81" s="66"/>
      <c r="M81" s="66"/>
    </row>
    <row r="82" spans="2:16" s="11" customFormat="1" ht="18" customHeight="1" x14ac:dyDescent="0.45">
      <c r="B82" s="59"/>
      <c r="C82" s="23" t="s">
        <v>76</v>
      </c>
      <c r="D82" s="59"/>
      <c r="E82" s="59"/>
      <c r="F82" s="59"/>
      <c r="G82" s="64">
        <v>2.1000000000000001E-2</v>
      </c>
      <c r="H82" s="65">
        <v>-3.9E-2</v>
      </c>
      <c r="I82" s="64">
        <v>1.9E-2</v>
      </c>
      <c r="J82" s="65">
        <v>-1.4999999999999999E-2</v>
      </c>
      <c r="K82" s="64">
        <v>1.0999999999999999E-2</v>
      </c>
      <c r="L82" s="66"/>
      <c r="M82" s="66"/>
    </row>
    <row r="83" spans="2:16" s="11" customFormat="1" ht="18" customHeight="1" x14ac:dyDescent="0.45">
      <c r="B83" s="59"/>
      <c r="C83" s="23" t="s">
        <v>77</v>
      </c>
      <c r="D83" s="59"/>
      <c r="E83" s="59"/>
      <c r="F83" s="59"/>
      <c r="G83" s="64">
        <v>0.29299999999999998</v>
      </c>
      <c r="H83" s="64">
        <v>0.25800000000000001</v>
      </c>
      <c r="I83" s="64">
        <v>0.36299999999999999</v>
      </c>
      <c r="J83" s="64">
        <v>0.371</v>
      </c>
      <c r="K83" s="64">
        <v>0.38100000000000001</v>
      </c>
    </row>
    <row r="84" spans="2:16" s="11" customFormat="1" ht="18" customHeight="1" x14ac:dyDescent="0.45">
      <c r="B84" s="67"/>
      <c r="C84" s="31" t="s">
        <v>78</v>
      </c>
      <c r="D84" s="67"/>
      <c r="E84" s="67"/>
      <c r="F84" s="67"/>
      <c r="G84" s="68" t="s">
        <v>79</v>
      </c>
      <c r="H84" s="68" t="s">
        <v>80</v>
      </c>
      <c r="I84" s="68" t="s">
        <v>81</v>
      </c>
      <c r="J84" s="68" t="s">
        <v>82</v>
      </c>
      <c r="K84" s="69" t="s">
        <v>83</v>
      </c>
      <c r="L84" s="66"/>
      <c r="M84" s="66"/>
    </row>
    <row r="85" spans="2:16" s="11" customFormat="1" ht="18" customHeight="1" x14ac:dyDescent="0.45">
      <c r="G85" s="57"/>
      <c r="H85" s="57"/>
      <c r="I85" s="57"/>
      <c r="J85" s="57"/>
      <c r="K85" s="57"/>
      <c r="L85" s="70"/>
    </row>
    <row r="86" spans="2:16" s="11" customFormat="1" ht="18" customHeight="1" x14ac:dyDescent="0.45">
      <c r="G86" s="57"/>
      <c r="H86" s="57"/>
      <c r="I86" s="57"/>
      <c r="J86" s="57"/>
      <c r="K86" s="57"/>
      <c r="L86" s="70"/>
      <c r="N86" s="59"/>
    </row>
    <row r="87" spans="2:16" s="11" customFormat="1" ht="18" customHeight="1" x14ac:dyDescent="0.45">
      <c r="B87" s="59"/>
      <c r="C87" s="59"/>
      <c r="D87" s="59"/>
      <c r="E87" s="59"/>
      <c r="F87" s="59"/>
      <c r="G87" s="71"/>
      <c r="H87" s="71"/>
      <c r="I87" s="71"/>
      <c r="J87" s="71"/>
      <c r="K87" s="71"/>
      <c r="L87" s="70"/>
      <c r="N87" s="72"/>
      <c r="O87" s="66"/>
      <c r="P87" s="66"/>
    </row>
    <row r="88" spans="2:16" s="11" customFormat="1" ht="21.75" customHeight="1" x14ac:dyDescent="0.45">
      <c r="B88" s="59" t="s">
        <v>84</v>
      </c>
      <c r="C88" s="59"/>
      <c r="D88" s="59"/>
      <c r="E88" s="59"/>
      <c r="F88" s="73" t="s">
        <v>85</v>
      </c>
      <c r="G88" s="73"/>
      <c r="H88" s="73"/>
      <c r="I88" s="73"/>
      <c r="J88" s="73"/>
      <c r="K88" s="73"/>
      <c r="L88" s="73"/>
      <c r="N88" s="72"/>
      <c r="O88" s="66"/>
      <c r="P88" s="66"/>
    </row>
    <row r="89" spans="2:16" s="11" customFormat="1" ht="21.75" customHeight="1" x14ac:dyDescent="0.45">
      <c r="B89" s="59"/>
      <c r="C89" s="59"/>
      <c r="D89" s="59"/>
      <c r="E89" s="59"/>
      <c r="F89" s="73"/>
      <c r="G89" s="73"/>
      <c r="H89" s="73"/>
      <c r="I89" s="73"/>
      <c r="J89" s="73"/>
      <c r="K89" s="73"/>
      <c r="L89" s="73"/>
      <c r="N89" s="72"/>
      <c r="O89" s="66"/>
      <c r="P89" s="66"/>
    </row>
    <row r="90" spans="2:16" s="11" customFormat="1" ht="27" customHeight="1" x14ac:dyDescent="0.45">
      <c r="B90" s="59"/>
      <c r="C90" s="59"/>
      <c r="D90" s="59"/>
      <c r="E90" s="59"/>
      <c r="F90" s="73"/>
      <c r="G90" s="73"/>
      <c r="H90" s="73"/>
      <c r="I90" s="73"/>
      <c r="J90" s="73"/>
      <c r="K90" s="73"/>
      <c r="L90" s="73"/>
      <c r="N90" s="72"/>
      <c r="O90" s="66"/>
      <c r="P90" s="66"/>
    </row>
    <row r="91" spans="2:16" s="11" customFormat="1" ht="30.75" customHeight="1" x14ac:dyDescent="0.45">
      <c r="B91" s="74" t="s">
        <v>86</v>
      </c>
      <c r="C91" s="59"/>
      <c r="D91" s="59"/>
      <c r="E91" s="59"/>
      <c r="F91" s="75" t="s">
        <v>87</v>
      </c>
      <c r="G91" s="75"/>
      <c r="H91" s="75"/>
      <c r="I91" s="75"/>
      <c r="J91" s="75"/>
      <c r="K91" s="75"/>
      <c r="L91" s="75"/>
      <c r="N91" s="72"/>
      <c r="O91" s="66"/>
      <c r="P91" s="66"/>
    </row>
    <row r="92" spans="2:16" s="11" customFormat="1" ht="18" customHeight="1" x14ac:dyDescent="0.45">
      <c r="B92" s="59" t="s">
        <v>88</v>
      </c>
      <c r="C92" s="59"/>
      <c r="D92" s="59"/>
      <c r="E92" s="59"/>
      <c r="F92" s="59" t="s">
        <v>89</v>
      </c>
      <c r="G92" s="71"/>
      <c r="H92" s="71"/>
      <c r="I92" s="71"/>
      <c r="J92" s="71"/>
      <c r="K92" s="71"/>
      <c r="L92" s="70"/>
      <c r="N92" s="72"/>
      <c r="O92" s="66"/>
      <c r="P92" s="66"/>
    </row>
    <row r="93" spans="2:16" s="11" customFormat="1" ht="18" customHeight="1" x14ac:dyDescent="0.45">
      <c r="B93" s="59" t="s">
        <v>90</v>
      </c>
      <c r="C93" s="59"/>
      <c r="D93" s="59"/>
      <c r="E93" s="59"/>
      <c r="F93" s="59" t="s">
        <v>91</v>
      </c>
      <c r="G93" s="71"/>
      <c r="H93" s="71"/>
      <c r="I93" s="71"/>
      <c r="J93" s="71"/>
      <c r="K93" s="71"/>
      <c r="L93" s="70"/>
      <c r="N93" s="72"/>
      <c r="O93" s="66"/>
      <c r="P93" s="66"/>
    </row>
    <row r="94" spans="2:16" s="11" customFormat="1" ht="18" customHeight="1" x14ac:dyDescent="0.45">
      <c r="B94" s="59" t="s">
        <v>92</v>
      </c>
      <c r="C94" s="59"/>
      <c r="D94" s="59"/>
      <c r="E94" s="59"/>
      <c r="F94" s="59" t="s">
        <v>93</v>
      </c>
      <c r="G94" s="71"/>
      <c r="H94" s="71"/>
      <c r="I94" s="71"/>
      <c r="J94" s="71"/>
      <c r="K94" s="71"/>
      <c r="L94" s="70"/>
      <c r="N94" s="72"/>
      <c r="O94" s="66"/>
      <c r="P94" s="66"/>
    </row>
    <row r="95" spans="2:16" s="11" customFormat="1" ht="18" customHeight="1" x14ac:dyDescent="0.45">
      <c r="B95" s="59" t="s">
        <v>94</v>
      </c>
      <c r="C95" s="59"/>
      <c r="D95" s="59"/>
      <c r="E95" s="59"/>
      <c r="F95" s="59" t="s">
        <v>95</v>
      </c>
      <c r="G95" s="71"/>
      <c r="H95" s="71"/>
      <c r="I95" s="71"/>
      <c r="J95" s="71"/>
      <c r="K95" s="71"/>
      <c r="L95" s="70"/>
      <c r="N95" s="72"/>
      <c r="O95" s="66"/>
      <c r="P95" s="66"/>
    </row>
    <row r="96" spans="2:16" s="11" customFormat="1" ht="33.75" customHeight="1" x14ac:dyDescent="0.45">
      <c r="B96" s="74" t="s">
        <v>96</v>
      </c>
      <c r="C96" s="59"/>
      <c r="D96" s="59"/>
      <c r="E96" s="59"/>
      <c r="F96" s="75" t="s">
        <v>97</v>
      </c>
      <c r="G96" s="75"/>
      <c r="H96" s="75"/>
      <c r="I96" s="75"/>
      <c r="J96" s="75"/>
      <c r="K96" s="75"/>
      <c r="L96" s="75"/>
      <c r="N96" s="72"/>
      <c r="O96" s="66"/>
      <c r="P96" s="66"/>
    </row>
    <row r="97" spans="2:16" s="11" customFormat="1" ht="18" customHeight="1" x14ac:dyDescent="0.45">
      <c r="B97" s="59"/>
      <c r="C97" s="59"/>
      <c r="D97" s="59"/>
      <c r="E97" s="59"/>
      <c r="F97" s="59"/>
      <c r="G97" s="71"/>
      <c r="H97" s="71"/>
      <c r="I97" s="71"/>
      <c r="J97" s="71"/>
      <c r="K97" s="71"/>
      <c r="L97" s="70"/>
      <c r="N97" s="72"/>
      <c r="O97" s="66"/>
      <c r="P97" s="66"/>
    </row>
    <row r="98" spans="2:16" s="11" customFormat="1" ht="18" customHeight="1" x14ac:dyDescent="0.45">
      <c r="B98" s="76" t="s">
        <v>98</v>
      </c>
      <c r="C98" s="59"/>
      <c r="D98" s="11" t="s">
        <v>99</v>
      </c>
      <c r="E98" s="71"/>
      <c r="H98" s="71"/>
      <c r="I98" s="71"/>
      <c r="J98" s="71"/>
      <c r="K98" s="71"/>
      <c r="L98" s="70"/>
      <c r="N98" s="72"/>
      <c r="O98" s="66"/>
      <c r="P98" s="66"/>
    </row>
    <row r="99" spans="2:16" s="11" customFormat="1" ht="18" customHeight="1" x14ac:dyDescent="0.45">
      <c r="B99" s="77"/>
      <c r="C99" s="59"/>
      <c r="D99" s="11" t="s">
        <v>100</v>
      </c>
      <c r="E99" s="71"/>
      <c r="H99" s="71"/>
      <c r="I99" s="71"/>
      <c r="J99" s="71"/>
      <c r="K99" s="71"/>
      <c r="L99" s="70"/>
      <c r="N99" s="72"/>
      <c r="O99" s="66"/>
      <c r="P99" s="66"/>
    </row>
    <row r="100" spans="2:16" s="11" customFormat="1" ht="18" customHeight="1" x14ac:dyDescent="0.45">
      <c r="B100" s="77"/>
      <c r="C100" s="59"/>
      <c r="D100" s="59" t="s">
        <v>101</v>
      </c>
      <c r="E100" s="71"/>
      <c r="H100" s="71"/>
      <c r="I100" s="71"/>
      <c r="J100" s="71"/>
      <c r="K100" s="71"/>
      <c r="L100" s="70"/>
      <c r="N100" s="72"/>
      <c r="O100" s="66"/>
      <c r="P100" s="66"/>
    </row>
    <row r="101" spans="2:16" s="11" customFormat="1" ht="18" customHeight="1" x14ac:dyDescent="0.45">
      <c r="B101" s="59"/>
      <c r="C101" s="59"/>
      <c r="D101" s="11" t="s">
        <v>102</v>
      </c>
      <c r="E101" s="71"/>
      <c r="H101" s="71"/>
      <c r="I101" s="71"/>
      <c r="J101" s="71"/>
      <c r="K101" s="71"/>
      <c r="L101" s="70"/>
      <c r="N101" s="72"/>
      <c r="O101" s="66"/>
      <c r="P101" s="66"/>
    </row>
    <row r="102" spans="2:16" s="11" customFormat="1" ht="18" customHeight="1" x14ac:dyDescent="0.45">
      <c r="B102" s="59"/>
      <c r="C102" s="59"/>
      <c r="D102" s="59"/>
      <c r="E102" s="59"/>
      <c r="F102" s="59"/>
      <c r="G102" s="71"/>
      <c r="H102" s="71"/>
      <c r="I102" s="71"/>
      <c r="J102" s="71"/>
      <c r="K102" s="71"/>
      <c r="L102" s="70"/>
      <c r="N102" s="72"/>
      <c r="O102" s="66"/>
      <c r="P102" s="66"/>
    </row>
    <row r="103" spans="2:16" s="11" customFormat="1" ht="18" customHeight="1" x14ac:dyDescent="0.45">
      <c r="B103" s="59"/>
      <c r="C103" s="59"/>
      <c r="D103" s="59"/>
      <c r="E103" s="59"/>
      <c r="F103" s="59"/>
      <c r="G103" s="71"/>
      <c r="H103" s="71"/>
      <c r="I103" s="71"/>
      <c r="J103" s="71"/>
      <c r="K103" s="71"/>
      <c r="L103" s="70"/>
      <c r="N103" s="72"/>
      <c r="O103" s="66"/>
      <c r="P103" s="66"/>
    </row>
    <row r="104" spans="2:16" s="11" customFormat="1" ht="18" customHeight="1" x14ac:dyDescent="0.45">
      <c r="B104" s="59"/>
      <c r="C104" s="59"/>
      <c r="D104" s="59"/>
      <c r="E104" s="59"/>
      <c r="F104" s="59"/>
      <c r="G104" s="71"/>
      <c r="H104" s="71"/>
      <c r="I104" s="71"/>
      <c r="J104" s="71"/>
      <c r="K104" s="71"/>
      <c r="L104" s="70"/>
      <c r="N104" s="72"/>
      <c r="O104" s="66"/>
      <c r="P104" s="66"/>
    </row>
    <row r="105" spans="2:16" s="11" customFormat="1" ht="18" customHeight="1" x14ac:dyDescent="0.45">
      <c r="B105" s="59"/>
      <c r="C105" s="59"/>
      <c r="D105" s="59"/>
      <c r="E105" s="59"/>
      <c r="F105" s="59"/>
      <c r="G105" s="71"/>
      <c r="H105" s="71"/>
      <c r="I105" s="71"/>
      <c r="J105" s="71"/>
      <c r="K105" s="71"/>
      <c r="L105" s="70"/>
      <c r="N105" s="72"/>
      <c r="O105" s="66"/>
      <c r="P105" s="66"/>
    </row>
    <row r="106" spans="2:16" s="11" customFormat="1" ht="18" customHeight="1" x14ac:dyDescent="0.45">
      <c r="B106" s="59"/>
      <c r="C106" s="59"/>
      <c r="D106" s="59"/>
      <c r="E106" s="59"/>
      <c r="F106" s="59"/>
      <c r="G106" s="71"/>
      <c r="H106" s="71"/>
      <c r="I106" s="71"/>
      <c r="J106" s="71"/>
      <c r="K106" s="71"/>
      <c r="L106" s="70"/>
      <c r="N106" s="72"/>
      <c r="O106" s="66"/>
      <c r="P106" s="66"/>
    </row>
    <row r="107" spans="2:16" s="11" customFormat="1" ht="18" customHeight="1" x14ac:dyDescent="0.45">
      <c r="B107" s="59"/>
      <c r="C107" s="59"/>
      <c r="D107" s="59"/>
      <c r="E107" s="59"/>
      <c r="F107" s="59"/>
      <c r="G107" s="71"/>
      <c r="H107" s="71"/>
      <c r="I107" s="71"/>
      <c r="J107" s="71"/>
      <c r="K107" s="71"/>
      <c r="L107" s="70"/>
      <c r="N107" s="72"/>
      <c r="O107" s="66"/>
      <c r="P107" s="66"/>
    </row>
    <row r="108" spans="2:16" s="11" customFormat="1" ht="18" customHeight="1" x14ac:dyDescent="0.45">
      <c r="B108" s="59"/>
      <c r="C108" s="59"/>
      <c r="D108" s="59"/>
      <c r="E108" s="59"/>
      <c r="F108" s="59"/>
      <c r="G108" s="71"/>
      <c r="H108" s="71"/>
      <c r="I108" s="71"/>
      <c r="J108" s="71"/>
      <c r="K108" s="71"/>
      <c r="L108" s="70"/>
      <c r="N108" s="72"/>
      <c r="O108" s="66"/>
      <c r="P108" s="66"/>
    </row>
    <row r="109" spans="2:16" s="11" customFormat="1" ht="18" customHeight="1" x14ac:dyDescent="0.45">
      <c r="B109" s="59"/>
      <c r="C109" s="59"/>
      <c r="D109" s="59"/>
      <c r="E109" s="59"/>
      <c r="F109" s="59"/>
      <c r="G109" s="71"/>
      <c r="H109" s="71"/>
      <c r="I109" s="71"/>
      <c r="J109" s="71"/>
      <c r="K109" s="71"/>
      <c r="L109" s="70"/>
      <c r="N109" s="72"/>
      <c r="O109" s="66"/>
      <c r="P109" s="66"/>
    </row>
    <row r="110" spans="2:16" s="11" customFormat="1" ht="18" customHeight="1" x14ac:dyDescent="0.45">
      <c r="B110" s="59"/>
      <c r="C110" s="59"/>
      <c r="D110" s="59"/>
      <c r="E110" s="59"/>
      <c r="F110" s="59"/>
      <c r="G110" s="71"/>
      <c r="H110" s="71"/>
      <c r="I110" s="71"/>
      <c r="J110" s="71"/>
      <c r="K110" s="71"/>
      <c r="L110" s="70"/>
      <c r="N110" s="72"/>
      <c r="O110" s="66"/>
      <c r="P110" s="66"/>
    </row>
    <row r="111" spans="2:16" s="11" customFormat="1" ht="18" customHeight="1" x14ac:dyDescent="0.45">
      <c r="B111" s="59"/>
      <c r="C111" s="59"/>
      <c r="D111" s="59"/>
      <c r="E111" s="59"/>
      <c r="F111" s="59"/>
      <c r="G111" s="71"/>
      <c r="H111" s="71"/>
      <c r="I111" s="71"/>
      <c r="J111" s="71"/>
      <c r="K111" s="71"/>
      <c r="L111" s="70"/>
      <c r="N111" s="72"/>
      <c r="O111" s="66"/>
      <c r="P111" s="66"/>
    </row>
    <row r="112" spans="2:16" s="11" customFormat="1" ht="18" customHeight="1" x14ac:dyDescent="0.45">
      <c r="B112" s="59"/>
      <c r="C112" s="59"/>
      <c r="D112" s="59"/>
      <c r="E112" s="59"/>
      <c r="F112" s="59"/>
      <c r="G112" s="71"/>
      <c r="H112" s="71"/>
      <c r="I112" s="71"/>
      <c r="J112" s="71"/>
      <c r="K112" s="71"/>
      <c r="L112" s="70"/>
      <c r="N112" s="72"/>
      <c r="O112" s="66"/>
      <c r="P112" s="66"/>
    </row>
    <row r="113" spans="2:16" s="11" customFormat="1" ht="18" customHeight="1" x14ac:dyDescent="0.45">
      <c r="B113" s="59"/>
      <c r="C113" s="59"/>
      <c r="D113" s="59"/>
      <c r="E113" s="59"/>
      <c r="F113" s="59"/>
      <c r="G113" s="71"/>
      <c r="H113" s="71"/>
      <c r="I113" s="71"/>
      <c r="J113" s="71"/>
      <c r="K113" s="71"/>
      <c r="L113" s="70"/>
      <c r="N113" s="72"/>
      <c r="O113" s="66"/>
      <c r="P113" s="66"/>
    </row>
    <row r="114" spans="2:16" s="11" customFormat="1" ht="18" customHeight="1" x14ac:dyDescent="0.45">
      <c r="B114" s="59"/>
      <c r="C114" s="59"/>
      <c r="D114" s="59"/>
      <c r="E114" s="59"/>
      <c r="F114" s="59"/>
      <c r="G114" s="71"/>
      <c r="H114" s="71"/>
      <c r="I114" s="71"/>
      <c r="J114" s="71"/>
      <c r="K114" s="71"/>
      <c r="L114" s="70"/>
      <c r="N114" s="72"/>
      <c r="O114" s="66"/>
      <c r="P114" s="66"/>
    </row>
    <row r="115" spans="2:16" s="11" customFormat="1" ht="18" customHeight="1" x14ac:dyDescent="0.45">
      <c r="B115" s="59"/>
      <c r="C115" s="59"/>
      <c r="D115" s="59"/>
      <c r="E115" s="59"/>
      <c r="F115" s="59"/>
      <c r="G115" s="71"/>
      <c r="H115" s="71"/>
      <c r="I115" s="71"/>
      <c r="J115" s="71"/>
      <c r="K115" s="71"/>
      <c r="L115" s="70"/>
      <c r="N115" s="72"/>
      <c r="O115" s="66"/>
      <c r="P115" s="66"/>
    </row>
  </sheetData>
  <mergeCells count="3">
    <mergeCell ref="F88:L90"/>
    <mergeCell ref="F91:L91"/>
    <mergeCell ref="F96:L96"/>
  </mergeCells>
  <phoneticPr fontId="3"/>
  <pageMargins left="0.70866141732283472" right="0.70866141732283472" top="0.74803149606299213" bottom="0.74803149606299213" header="0.31496062992125984" footer="0.31496062992125984"/>
  <pageSetup paperSize="9" scale="39" orientation="portrait" r:id="rId1"/>
  <headerFooter>
    <oddFooter>&amp;L&amp;1#&amp;"Calibri"&amp;10&amp;K317100Internal</oddFooter>
  </headerFooter>
  <rowBreaks count="1" manualBreakCount="1">
    <brk id="80" max="13" man="1"/>
  </rowBreaks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Five-year Financial Summaries</vt:lpstr>
      <vt:lpstr>'Five-year Financial Summaries'!Print_Area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murakami(村上悦子)</dc:creator>
  <cp:lastModifiedBy>murakami(村上悦子)</cp:lastModifiedBy>
  <dcterms:created xsi:type="dcterms:W3CDTF">2024-02-29T01:03:47Z</dcterms:created>
  <dcterms:modified xsi:type="dcterms:W3CDTF">2024-02-29T01:06:02Z</dcterms:modified>
</cp:coreProperties>
</file>